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8747\Desktop\论文\赵景尧论文\文稿\"/>
    </mc:Choice>
  </mc:AlternateContent>
  <xr:revisionPtr revIDLastSave="0" documentId="13_ncr:1_{212811A9-B5C3-4629-860D-A68B4B289D3A}" xr6:coauthVersionLast="47" xr6:coauthVersionMax="47" xr10:uidLastSave="{00000000-0000-0000-0000-000000000000}"/>
  <bookViews>
    <workbookView xWindow="-120" yWindow="-120" windowWidth="29040" windowHeight="15720" xr2:uid="{05981A9A-D141-4377-BAFA-0D7F1DBE9974}"/>
  </bookViews>
  <sheets>
    <sheet name="Pine" sheetId="1" r:id="rId1"/>
    <sheet name="Birch" sheetId="2" r:id="rId2"/>
    <sheet name="Oa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2" i="3"/>
  <c r="G11" i="3"/>
  <c r="H25" i="3"/>
  <c r="G11" i="2"/>
  <c r="H25" i="2" s="1"/>
  <c r="G11" i="1"/>
  <c r="F3" i="3"/>
  <c r="C3" i="3"/>
  <c r="D3" i="3"/>
  <c r="C4" i="3"/>
  <c r="D4" i="3"/>
  <c r="C5" i="3"/>
  <c r="D5" i="3" s="1"/>
  <c r="C6" i="3"/>
  <c r="D6" i="3"/>
  <c r="C7" i="3"/>
  <c r="D7" i="3"/>
  <c r="C8" i="3"/>
  <c r="D8" i="3"/>
  <c r="C9" i="3"/>
  <c r="D9" i="3"/>
  <c r="C10" i="3"/>
  <c r="D10" i="3" s="1"/>
  <c r="C11" i="3"/>
  <c r="D11" i="3" s="1"/>
  <c r="C12" i="3"/>
  <c r="D12" i="3" s="1"/>
  <c r="C13" i="3"/>
  <c r="D13" i="3" s="1"/>
  <c r="C14" i="3"/>
  <c r="D14" i="3"/>
  <c r="C15" i="3"/>
  <c r="D15" i="3"/>
  <c r="C16" i="3"/>
  <c r="D16" i="3"/>
  <c r="C17" i="3"/>
  <c r="D17" i="3" s="1"/>
  <c r="C18" i="3"/>
  <c r="D18" i="3"/>
  <c r="C19" i="3"/>
  <c r="D19" i="3"/>
  <c r="C20" i="3"/>
  <c r="D20" i="3" s="1"/>
  <c r="C21" i="3"/>
  <c r="D21" i="3"/>
  <c r="C22" i="3"/>
  <c r="D22" i="3"/>
  <c r="C23" i="3"/>
  <c r="D23" i="3" s="1"/>
  <c r="C24" i="3"/>
  <c r="D24" i="3" s="1"/>
  <c r="C25" i="3"/>
  <c r="D25" i="3"/>
  <c r="C26" i="3"/>
  <c r="D26" i="3"/>
  <c r="C27" i="3"/>
  <c r="D27" i="3" s="1"/>
  <c r="C28" i="3"/>
  <c r="D28" i="3" s="1"/>
  <c r="C29" i="3"/>
  <c r="D29" i="3" s="1"/>
  <c r="C30" i="3"/>
  <c r="D30" i="3"/>
  <c r="C31" i="3"/>
  <c r="D31" i="3"/>
  <c r="C32" i="3"/>
  <c r="D32" i="3" s="1"/>
  <c r="C33" i="3"/>
  <c r="D33" i="3"/>
  <c r="C34" i="3"/>
  <c r="D34" i="3" s="1"/>
  <c r="C35" i="3"/>
  <c r="D35" i="3" s="1"/>
  <c r="C36" i="3"/>
  <c r="D36" i="3"/>
  <c r="C37" i="3"/>
  <c r="D37" i="3"/>
  <c r="C38" i="3"/>
  <c r="D38" i="3"/>
  <c r="C39" i="3"/>
  <c r="D39" i="3"/>
  <c r="C40" i="3"/>
  <c r="D40" i="3" s="1"/>
  <c r="C41" i="3"/>
  <c r="D41" i="3" s="1"/>
  <c r="C42" i="3"/>
  <c r="D42" i="3"/>
  <c r="C43" i="3"/>
  <c r="D43" i="3"/>
  <c r="C44" i="3"/>
  <c r="D44" i="3" s="1"/>
  <c r="C45" i="3"/>
  <c r="D45" i="3"/>
  <c r="C46" i="3"/>
  <c r="D46" i="3"/>
  <c r="C47" i="3"/>
  <c r="D47" i="3" s="1"/>
  <c r="C48" i="3"/>
  <c r="D48" i="3" s="1"/>
  <c r="C49" i="3"/>
  <c r="D49" i="3" s="1"/>
  <c r="C50" i="3"/>
  <c r="D50" i="3"/>
  <c r="C51" i="3"/>
  <c r="D51" i="3"/>
  <c r="C52" i="3"/>
  <c r="D52" i="3"/>
  <c r="C53" i="3"/>
  <c r="D53" i="3" s="1"/>
  <c r="C54" i="3"/>
  <c r="D54" i="3" s="1"/>
  <c r="C2" i="3"/>
  <c r="D2" i="3" s="1"/>
  <c r="F3" i="2"/>
  <c r="D4" i="2"/>
  <c r="D5" i="2"/>
  <c r="D6" i="2"/>
  <c r="D7" i="2"/>
  <c r="D16" i="2"/>
  <c r="D40" i="2"/>
  <c r="D41" i="2"/>
  <c r="D42" i="2"/>
  <c r="D43" i="2"/>
  <c r="D52" i="2"/>
  <c r="C3" i="2"/>
  <c r="C4" i="2"/>
  <c r="C5" i="2"/>
  <c r="C6" i="2"/>
  <c r="C7" i="2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C17" i="2"/>
  <c r="D17" i="2" s="1"/>
  <c r="C18" i="2"/>
  <c r="D18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C25" i="2"/>
  <c r="D25" i="2" s="1"/>
  <c r="C26" i="2"/>
  <c r="D26" i="2" s="1"/>
  <c r="C27" i="2"/>
  <c r="D27" i="2" s="1"/>
  <c r="C28" i="2"/>
  <c r="D28" i="2" s="1"/>
  <c r="C29" i="2"/>
  <c r="D29" i="2" s="1"/>
  <c r="C30" i="2"/>
  <c r="D30" i="2" s="1"/>
  <c r="C31" i="2"/>
  <c r="D31" i="2" s="1"/>
  <c r="C32" i="2"/>
  <c r="D32" i="2" s="1"/>
  <c r="C33" i="2"/>
  <c r="D33" i="2" s="1"/>
  <c r="C34" i="2"/>
  <c r="D34" i="2" s="1"/>
  <c r="C35" i="2"/>
  <c r="D35" i="2" s="1"/>
  <c r="C36" i="2"/>
  <c r="D36" i="2" s="1"/>
  <c r="C37" i="2"/>
  <c r="D37" i="2" s="1"/>
  <c r="C38" i="2"/>
  <c r="D38" i="2" s="1"/>
  <c r="C39" i="2"/>
  <c r="D39" i="2" s="1"/>
  <c r="C40" i="2"/>
  <c r="C41" i="2"/>
  <c r="C42" i="2"/>
  <c r="C43" i="2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0" i="2"/>
  <c r="D50" i="2" s="1"/>
  <c r="C51" i="2"/>
  <c r="D51" i="2" s="1"/>
  <c r="C52" i="2"/>
  <c r="C53" i="2"/>
  <c r="D53" i="2" s="1"/>
  <c r="C54" i="2"/>
  <c r="D54" i="2" s="1"/>
  <c r="C2" i="2"/>
  <c r="D2" i="2"/>
  <c r="D3" i="1"/>
  <c r="D4" i="1"/>
  <c r="D27" i="1"/>
  <c r="D28" i="1"/>
  <c r="D51" i="1"/>
  <c r="D52" i="1"/>
  <c r="D63" i="1"/>
  <c r="D64" i="1"/>
  <c r="F3" i="1"/>
  <c r="C3" i="1"/>
  <c r="C4" i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C28" i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C52" i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C64" i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2" i="1"/>
  <c r="D2" i="1" s="1"/>
  <c r="G3" i="3" l="1"/>
  <c r="G5" i="3" s="1"/>
  <c r="F7" i="3" s="1"/>
  <c r="H3" i="3"/>
  <c r="H5" i="3" s="1"/>
  <c r="H7" i="3" s="1"/>
  <c r="G3" i="2"/>
  <c r="G5" i="2" s="1"/>
  <c r="F7" i="2" s="1"/>
  <c r="D3" i="2"/>
  <c r="H3" i="2" s="1"/>
  <c r="H5" i="2" s="1"/>
  <c r="H7" i="2" s="1"/>
  <c r="G3" i="1"/>
  <c r="G5" i="1" s="1"/>
  <c r="F7" i="1" s="1"/>
  <c r="H3" i="1"/>
  <c r="H5" i="1" l="1"/>
  <c r="H7" i="1" s="1"/>
</calcChain>
</file>

<file path=xl/sharedStrings.xml><?xml version="1.0" encoding="utf-8"?>
<sst xmlns="http://schemas.openxmlformats.org/spreadsheetml/2006/main" count="109" uniqueCount="22">
  <si>
    <t>r1</t>
  </si>
  <si>
    <t>PI</t>
  </si>
  <si>
    <t>r2</t>
  </si>
  <si>
    <t>µm</t>
  </si>
  <si>
    <t>peak</t>
  </si>
  <si>
    <t>area</t>
  </si>
  <si>
    <t>rmax</t>
  </si>
  <si>
    <t>rmin</t>
  </si>
  <si>
    <t>nm</t>
  </si>
  <si>
    <t>r (nm)</t>
  </si>
  <si>
    <t>I = dV/d(log r)</t>
  </si>
  <si>
    <t>I r</t>
  </si>
  <si>
    <t>I r^2</t>
  </si>
  <si>
    <t>SUM r</t>
  </si>
  <si>
    <t>SUM Ir</t>
  </si>
  <si>
    <t>SUM Ir^2</t>
  </si>
  <si>
    <t>AVG r</t>
  </si>
  <si>
    <t>micro</t>
  </si>
  <si>
    <t>meso</t>
  </si>
  <si>
    <t>maco</t>
  </si>
  <si>
    <t>macro</t>
  </si>
  <si>
    <t>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</si>
</sst>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11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11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9A55-922E-4088-BBDB-E9DFBD93B1D6}">
  <dimension ref="A1:I72"/>
  <sheetViews>
    <sheetView tabSelected="1" workbookViewId="0">
      <selection activeCell="F17" sqref="F17:I25"/>
    </sheetView>
  </sheetViews>
  <sheetFormatPr defaultRowHeight="18.75" x14ac:dyDescent="0.3"/>
  <cols>
    <col min="1" max="1" width="9.25" style="3" bestFit="1" customWidth="1"/>
    <col min="2" max="2" width="16" style="3" customWidth="1"/>
    <col min="3" max="3" width="9.25" style="3" bestFit="1" customWidth="1"/>
    <col min="4" max="4" width="14.5" style="3" bestFit="1" customWidth="1"/>
    <col min="5" max="5" width="9" style="1"/>
    <col min="6" max="6" width="9.25" style="1" bestFit="1" customWidth="1"/>
    <col min="7" max="7" width="10.75" style="1" bestFit="1" customWidth="1"/>
    <col min="8" max="8" width="14.5" style="1" bestFit="1" customWidth="1"/>
    <col min="9" max="16384" width="9" style="1"/>
  </cols>
  <sheetData>
    <row r="1" spans="1:8" x14ac:dyDescent="0.3">
      <c r="A1" s="3" t="s">
        <v>9</v>
      </c>
      <c r="B1" s="3" t="s">
        <v>10</v>
      </c>
      <c r="C1" s="3" t="s">
        <v>11</v>
      </c>
      <c r="D1" s="3" t="s">
        <v>12</v>
      </c>
    </row>
    <row r="2" spans="1:8" x14ac:dyDescent="0.3">
      <c r="A2" s="3">
        <v>367808.25</v>
      </c>
      <c r="B2" s="3">
        <v>0.18152745100000001</v>
      </c>
      <c r="C2" s="3">
        <f>+A2*B2</f>
        <v>66767.294079270752</v>
      </c>
      <c r="D2" s="3">
        <f>+C2*A2</f>
        <v>24557561592.531937</v>
      </c>
      <c r="F2" s="3" t="s">
        <v>13</v>
      </c>
      <c r="G2" s="3" t="s">
        <v>14</v>
      </c>
      <c r="H2" s="3" t="s">
        <v>15</v>
      </c>
    </row>
    <row r="3" spans="1:8" x14ac:dyDescent="0.3">
      <c r="A3" s="3">
        <v>301270.82500000001</v>
      </c>
      <c r="B3" s="3">
        <v>0.17967498300000001</v>
      </c>
      <c r="C3" s="3">
        <f t="shared" ref="C3:C66" si="0">+A3*B3</f>
        <v>54130.830360270978</v>
      </c>
      <c r="D3" s="3">
        <f t="shared" ref="D3:D66" si="1">+C3*A3</f>
        <v>16308039920.573885</v>
      </c>
      <c r="F3" s="3">
        <f>+SUM(B2:B72)</f>
        <v>17.773896820714803</v>
      </c>
      <c r="G3" s="3">
        <f>+SUM(C2:C72)</f>
        <v>458408.06508709647</v>
      </c>
      <c r="H3" s="3">
        <f>+SUM(D2:D72)</f>
        <v>84929291075.167816</v>
      </c>
    </row>
    <row r="4" spans="1:8" x14ac:dyDescent="0.3">
      <c r="A4" s="3">
        <v>258619.15</v>
      </c>
      <c r="B4" s="3">
        <v>0.17061652199999999</v>
      </c>
      <c r="C4" s="3">
        <f t="shared" si="0"/>
        <v>44124.699895596299</v>
      </c>
      <c r="D4" s="3">
        <f t="shared" si="1"/>
        <v>11411492381.004204</v>
      </c>
      <c r="F4" s="3"/>
      <c r="G4" s="3" t="s">
        <v>0</v>
      </c>
      <c r="H4" s="3" t="s">
        <v>2</v>
      </c>
    </row>
    <row r="5" spans="1:8" x14ac:dyDescent="0.3">
      <c r="A5" s="3">
        <v>226066.97500000001</v>
      </c>
      <c r="B5" s="3">
        <v>0.16865000099999999</v>
      </c>
      <c r="C5" s="3">
        <f t="shared" si="0"/>
        <v>38126.195559816973</v>
      </c>
      <c r="D5" s="3">
        <f t="shared" si="1"/>
        <v>8619073698.4662552</v>
      </c>
      <c r="F5" s="3"/>
      <c r="G5" s="3">
        <f>+G3/F3</f>
        <v>25791.083953679714</v>
      </c>
      <c r="H5" s="3">
        <f>+H3/G3</f>
        <v>185270.06294933194</v>
      </c>
    </row>
    <row r="6" spans="1:8" x14ac:dyDescent="0.3">
      <c r="A6" s="3">
        <v>200864.64000000001</v>
      </c>
      <c r="B6" s="3">
        <v>0.17564357799999999</v>
      </c>
      <c r="C6" s="3">
        <f t="shared" si="0"/>
        <v>35280.584063281924</v>
      </c>
      <c r="D6" s="3">
        <f t="shared" si="1"/>
        <v>7086621816.8608608</v>
      </c>
      <c r="F6" s="3" t="s">
        <v>16</v>
      </c>
      <c r="G6" s="3"/>
      <c r="H6" s="3" t="s">
        <v>1</v>
      </c>
    </row>
    <row r="7" spans="1:8" x14ac:dyDescent="0.3">
      <c r="A7" s="3">
        <v>180864.51250000001</v>
      </c>
      <c r="B7" s="3">
        <v>0.180072021</v>
      </c>
      <c r="C7" s="3">
        <f t="shared" si="0"/>
        <v>32568.638293054766</v>
      </c>
      <c r="D7" s="3">
        <f t="shared" si="1"/>
        <v>5890510887.6621828</v>
      </c>
      <c r="F7" s="7">
        <f>+G5/1000</f>
        <v>25.791083953679713</v>
      </c>
      <c r="G7" s="5" t="s">
        <v>3</v>
      </c>
      <c r="H7" s="8">
        <f>+H5/G5</f>
        <v>7.1834926861574866</v>
      </c>
    </row>
    <row r="8" spans="1:8" x14ac:dyDescent="0.3">
      <c r="A8" s="3">
        <v>145251.38750000001</v>
      </c>
      <c r="B8" s="3">
        <v>0.16254521899999999</v>
      </c>
      <c r="C8" s="3">
        <f t="shared" si="0"/>
        <v>23609.918591241363</v>
      </c>
      <c r="D8" s="3">
        <f t="shared" si="1"/>
        <v>3429373434.1398535</v>
      </c>
    </row>
    <row r="9" spans="1:8" x14ac:dyDescent="0.3">
      <c r="A9" s="3">
        <v>120800.32000000001</v>
      </c>
      <c r="B9" s="3">
        <v>0.13224187500000001</v>
      </c>
      <c r="C9" s="3">
        <f t="shared" si="0"/>
        <v>15974.860817400002</v>
      </c>
      <c r="D9" s="3">
        <f t="shared" si="1"/>
        <v>1929768298.697382</v>
      </c>
    </row>
    <row r="10" spans="1:8" x14ac:dyDescent="0.3">
      <c r="A10" s="3">
        <v>100712.1563</v>
      </c>
      <c r="B10" s="3">
        <v>0.12717305100000001</v>
      </c>
      <c r="C10" s="3">
        <f t="shared" si="0"/>
        <v>12807.872189459873</v>
      </c>
      <c r="D10" s="3">
        <f t="shared" si="1"/>
        <v>1289908425.8153059</v>
      </c>
    </row>
    <row r="11" spans="1:8" x14ac:dyDescent="0.3">
      <c r="A11" s="3">
        <v>90363.043749999997</v>
      </c>
      <c r="B11" s="3">
        <v>0.128544256</v>
      </c>
      <c r="C11" s="3">
        <f t="shared" si="0"/>
        <v>11615.6502287392</v>
      </c>
      <c r="D11" s="3">
        <f t="shared" si="1"/>
        <v>1049625509.8042578</v>
      </c>
      <c r="F11" s="5" t="s">
        <v>6</v>
      </c>
      <c r="G11" s="6">
        <f>+A2/1000</f>
        <v>367.80824999999999</v>
      </c>
      <c r="H11" s="5" t="s">
        <v>3</v>
      </c>
    </row>
    <row r="12" spans="1:8" x14ac:dyDescent="0.3">
      <c r="A12" s="3">
        <v>72828.46875</v>
      </c>
      <c r="B12" s="3">
        <v>0.11953499200000001</v>
      </c>
      <c r="C12" s="3">
        <f t="shared" si="0"/>
        <v>8705.5504294034999</v>
      </c>
      <c r="D12" s="3">
        <f t="shared" si="1"/>
        <v>634011907.39936185</v>
      </c>
      <c r="F12" s="5" t="s">
        <v>7</v>
      </c>
      <c r="G12" s="6">
        <f>+A62</f>
        <v>23.411274720000002</v>
      </c>
      <c r="H12" s="5" t="s">
        <v>8</v>
      </c>
    </row>
    <row r="13" spans="1:8" x14ac:dyDescent="0.3">
      <c r="A13" s="3">
        <v>60641.831250000003</v>
      </c>
      <c r="B13" s="3">
        <v>0.120501451</v>
      </c>
      <c r="C13" s="3">
        <f t="shared" si="0"/>
        <v>7307.428656922144</v>
      </c>
      <c r="D13" s="3">
        <f t="shared" si="1"/>
        <v>443135855.48448682</v>
      </c>
      <c r="F13" s="3" t="s">
        <v>5</v>
      </c>
      <c r="G13" s="4">
        <v>65630.463844288999</v>
      </c>
      <c r="H13" s="3"/>
    </row>
    <row r="14" spans="1:8" x14ac:dyDescent="0.3">
      <c r="A14" s="3">
        <v>51914.153129999999</v>
      </c>
      <c r="B14" s="3">
        <v>0.136200026</v>
      </c>
      <c r="C14" s="3">
        <f t="shared" si="0"/>
        <v>7070.7090060739811</v>
      </c>
      <c r="D14" s="3">
        <f t="shared" si="1"/>
        <v>367069870.07899475</v>
      </c>
      <c r="F14" s="5" t="s">
        <v>4</v>
      </c>
      <c r="G14" s="7">
        <v>5.0897734379999999</v>
      </c>
      <c r="H14" s="5" t="s">
        <v>3</v>
      </c>
    </row>
    <row r="15" spans="1:8" x14ac:dyDescent="0.3">
      <c r="A15" s="3">
        <v>45441.446880000003</v>
      </c>
      <c r="B15" s="3">
        <v>0.153644636</v>
      </c>
      <c r="C15" s="3">
        <f t="shared" si="0"/>
        <v>6981.8345651909358</v>
      </c>
      <c r="D15" s="3">
        <f t="shared" si="1"/>
        <v>317264664.51907182</v>
      </c>
    </row>
    <row r="16" spans="1:8" x14ac:dyDescent="0.3">
      <c r="A16" s="3">
        <v>36318.140630000002</v>
      </c>
      <c r="B16" s="3">
        <v>0.19620823900000001</v>
      </c>
      <c r="C16" s="3">
        <f t="shared" si="0"/>
        <v>7125.9184167666508</v>
      </c>
      <c r="D16" s="3">
        <f t="shared" si="1"/>
        <v>258800107.17803818</v>
      </c>
    </row>
    <row r="17" spans="1:9" x14ac:dyDescent="0.3">
      <c r="A17" s="3">
        <v>30250.17813</v>
      </c>
      <c r="B17" s="3">
        <v>0.240505949</v>
      </c>
      <c r="C17" s="3">
        <f t="shared" si="0"/>
        <v>7275.3477985746949</v>
      </c>
      <c r="D17" s="3">
        <f t="shared" si="1"/>
        <v>220080566.86458787</v>
      </c>
      <c r="F17" s="3" t="s">
        <v>17</v>
      </c>
      <c r="G17" s="3"/>
      <c r="H17" s="3" t="s">
        <v>21</v>
      </c>
      <c r="I17" s="3"/>
    </row>
    <row r="18" spans="1:9" x14ac:dyDescent="0.3">
      <c r="A18" s="3">
        <v>27927.325000000001</v>
      </c>
      <c r="B18" s="3">
        <v>0.26845771099999999</v>
      </c>
      <c r="C18" s="3">
        <f t="shared" si="0"/>
        <v>7497.305743853075</v>
      </c>
      <c r="D18" s="3">
        <f t="shared" si="1"/>
        <v>209379694.13295159</v>
      </c>
      <c r="F18" s="3">
        <v>53</v>
      </c>
      <c r="G18" s="3" t="s">
        <v>8</v>
      </c>
      <c r="H18" s="3">
        <v>23</v>
      </c>
      <c r="I18" s="3" t="s">
        <v>8</v>
      </c>
    </row>
    <row r="19" spans="1:9" x14ac:dyDescent="0.3">
      <c r="A19" s="3">
        <v>25921.38438</v>
      </c>
      <c r="B19" s="3">
        <v>0.28768774899999999</v>
      </c>
      <c r="C19" s="3">
        <f t="shared" si="0"/>
        <v>7457.2647232459603</v>
      </c>
      <c r="D19" s="3">
        <f t="shared" si="1"/>
        <v>193302625.31467286</v>
      </c>
      <c r="F19" s="3"/>
      <c r="G19" s="3"/>
      <c r="H19" s="3">
        <v>100</v>
      </c>
      <c r="I19" s="3" t="s">
        <v>8</v>
      </c>
    </row>
    <row r="20" spans="1:9" x14ac:dyDescent="0.3">
      <c r="A20" s="3">
        <v>24187.682809999998</v>
      </c>
      <c r="B20" s="3">
        <v>0.294500649</v>
      </c>
      <c r="C20" s="3">
        <f t="shared" si="0"/>
        <v>7123.2882853511437</v>
      </c>
      <c r="D20" s="3">
        <f t="shared" si="1"/>
        <v>172295837.61026222</v>
      </c>
      <c r="F20" s="3" t="s">
        <v>18</v>
      </c>
      <c r="G20" s="3"/>
      <c r="H20" s="3" t="s">
        <v>21</v>
      </c>
      <c r="I20" s="3"/>
    </row>
    <row r="21" spans="1:9" x14ac:dyDescent="0.3">
      <c r="A21" s="3">
        <v>21354.440630000001</v>
      </c>
      <c r="B21" s="3">
        <v>0.276520759</v>
      </c>
      <c r="C21" s="3">
        <f t="shared" si="0"/>
        <v>5904.9461310280385</v>
      </c>
      <c r="D21" s="3">
        <f t="shared" si="1"/>
        <v>126096821.57838646</v>
      </c>
      <c r="F21" s="3">
        <v>617</v>
      </c>
      <c r="G21" s="3" t="s">
        <v>8</v>
      </c>
      <c r="H21" s="4">
        <v>100</v>
      </c>
      <c r="I21" s="3" t="s">
        <v>8</v>
      </c>
    </row>
    <row r="22" spans="1:9" x14ac:dyDescent="0.3">
      <c r="A22" s="3">
        <v>19099.88594</v>
      </c>
      <c r="B22" s="3">
        <v>0.24444359500000001</v>
      </c>
      <c r="C22" s="3">
        <f t="shared" si="0"/>
        <v>4668.8447832635547</v>
      </c>
      <c r="D22" s="3">
        <f t="shared" si="1"/>
        <v>89174402.831897914</v>
      </c>
      <c r="F22" s="3"/>
      <c r="G22" s="3"/>
      <c r="H22" s="10">
        <v>1</v>
      </c>
      <c r="I22" s="3" t="s">
        <v>3</v>
      </c>
    </row>
    <row r="23" spans="1:9" x14ac:dyDescent="0.3">
      <c r="A23" s="3">
        <v>17281.121879999999</v>
      </c>
      <c r="B23" s="3">
        <v>0.21503926800000001</v>
      </c>
      <c r="C23" s="3">
        <f t="shared" si="0"/>
        <v>3716.1197992939838</v>
      </c>
      <c r="D23" s="3">
        <f t="shared" si="1"/>
        <v>64218719.172280468</v>
      </c>
      <c r="F23" s="3" t="s">
        <v>19</v>
      </c>
      <c r="G23" s="3"/>
      <c r="H23" s="3" t="s">
        <v>21</v>
      </c>
      <c r="I23" s="3"/>
    </row>
    <row r="24" spans="1:9" x14ac:dyDescent="0.3">
      <c r="A24" s="3">
        <v>15442.23438</v>
      </c>
      <c r="B24" s="3">
        <v>0.18573182799999999</v>
      </c>
      <c r="C24" s="3">
        <f t="shared" si="0"/>
        <v>2868.1144198018465</v>
      </c>
      <c r="D24" s="3">
        <f t="shared" si="1"/>
        <v>44290095.099237822</v>
      </c>
      <c r="F24" s="4">
        <v>4.2130000000000001</v>
      </c>
      <c r="G24" s="3" t="s">
        <v>3</v>
      </c>
      <c r="H24" s="4">
        <v>1</v>
      </c>
      <c r="I24" s="3" t="s">
        <v>3</v>
      </c>
    </row>
    <row r="25" spans="1:9" x14ac:dyDescent="0.3">
      <c r="A25" s="3">
        <v>13960.79531</v>
      </c>
      <c r="B25" s="3">
        <v>0.163843036</v>
      </c>
      <c r="C25" s="3">
        <f t="shared" si="0"/>
        <v>2287.379088564961</v>
      </c>
      <c r="D25" s="3">
        <f t="shared" si="1"/>
        <v>31933631.251829781</v>
      </c>
      <c r="F25" s="4">
        <v>24.283000000000001</v>
      </c>
      <c r="G25" s="3" t="s">
        <v>3</v>
      </c>
      <c r="H25" s="4">
        <v>67.775999999999996</v>
      </c>
      <c r="I25" s="3" t="s">
        <v>3</v>
      </c>
    </row>
    <row r="26" spans="1:9" x14ac:dyDescent="0.3">
      <c r="A26" s="3">
        <v>12508.294529999999</v>
      </c>
      <c r="B26" s="3">
        <v>0.14485098399999999</v>
      </c>
      <c r="C26" s="3">
        <f t="shared" si="0"/>
        <v>1811.8387708323173</v>
      </c>
      <c r="D26" s="3">
        <f t="shared" si="1"/>
        <v>22663012.986443795</v>
      </c>
    </row>
    <row r="27" spans="1:9" x14ac:dyDescent="0.3">
      <c r="A27" s="3">
        <v>11317.377339999999</v>
      </c>
      <c r="B27" s="3">
        <v>0.133188263</v>
      </c>
      <c r="C27" s="3">
        <f t="shared" si="0"/>
        <v>1507.3418296301604</v>
      </c>
      <c r="D27" s="3">
        <f t="shared" si="1"/>
        <v>17059156.266290516</v>
      </c>
    </row>
    <row r="28" spans="1:9" x14ac:dyDescent="0.3">
      <c r="A28" s="3">
        <v>10061.86484</v>
      </c>
      <c r="B28" s="3">
        <v>0.122963078</v>
      </c>
      <c r="C28" s="3">
        <f t="shared" si="0"/>
        <v>1237.2378711463775</v>
      </c>
      <c r="D28" s="3">
        <f t="shared" si="1"/>
        <v>12448920.234404188</v>
      </c>
    </row>
    <row r="29" spans="1:9" x14ac:dyDescent="0.3">
      <c r="A29" s="3">
        <v>9056.5515630000009</v>
      </c>
      <c r="B29" s="3">
        <v>0.119779289</v>
      </c>
      <c r="C29" s="3">
        <f t="shared" si="0"/>
        <v>1084.7873070079788</v>
      </c>
      <c r="D29" s="3">
        <f t="shared" si="1"/>
        <v>9824432.180805672</v>
      </c>
    </row>
    <row r="30" spans="1:9" x14ac:dyDescent="0.3">
      <c r="A30" s="3">
        <v>8052.114063</v>
      </c>
      <c r="B30" s="3">
        <v>0.116053015</v>
      </c>
      <c r="C30" s="3">
        <f t="shared" si="0"/>
        <v>934.47211413504988</v>
      </c>
      <c r="D30" s="3">
        <f t="shared" si="1"/>
        <v>7524476.0517081758</v>
      </c>
    </row>
    <row r="31" spans="1:9" x14ac:dyDescent="0.3">
      <c r="A31" s="3">
        <v>7247.5765629999996</v>
      </c>
      <c r="B31" s="3">
        <v>0.106468655</v>
      </c>
      <c r="C31" s="3">
        <f t="shared" si="0"/>
        <v>771.63972867213272</v>
      </c>
      <c r="D31" s="3">
        <f t="shared" si="1"/>
        <v>5592518.0126038278</v>
      </c>
    </row>
    <row r="32" spans="1:9" x14ac:dyDescent="0.3">
      <c r="A32" s="3">
        <v>6515.96875</v>
      </c>
      <c r="B32" s="3">
        <v>0.24350933699999999</v>
      </c>
      <c r="C32" s="3">
        <f t="shared" si="0"/>
        <v>1586.6992302252188</v>
      </c>
      <c r="D32" s="3">
        <f t="shared" si="1"/>
        <v>10338882.599796582</v>
      </c>
    </row>
    <row r="33" spans="1:4" x14ac:dyDescent="0.3">
      <c r="A33" s="3">
        <v>5982.520313</v>
      </c>
      <c r="B33" s="3">
        <v>0.52574068299999999</v>
      </c>
      <c r="C33" s="3">
        <f t="shared" si="0"/>
        <v>3145.2543154179939</v>
      </c>
      <c r="D33" s="3">
        <f t="shared" si="1"/>
        <v>18816547.831539057</v>
      </c>
    </row>
    <row r="34" spans="1:4" x14ac:dyDescent="0.3">
      <c r="A34" s="3">
        <v>5089.7734380000002</v>
      </c>
      <c r="B34" s="3">
        <v>1.1947728399999999</v>
      </c>
      <c r="C34" s="3">
        <f t="shared" si="0"/>
        <v>6081.1230654758238</v>
      </c>
      <c r="D34" s="3">
        <f t="shared" si="1"/>
        <v>30951538.651867982</v>
      </c>
    </row>
    <row r="35" spans="1:4" x14ac:dyDescent="0.3">
      <c r="A35" s="3">
        <v>3845.8824220000001</v>
      </c>
      <c r="B35" s="3">
        <v>1.1925840379999999</v>
      </c>
      <c r="C35" s="3">
        <f t="shared" si="0"/>
        <v>4586.5379885019802</v>
      </c>
      <c r="D35" s="3">
        <f t="shared" si="1"/>
        <v>17639285.827815004</v>
      </c>
    </row>
    <row r="36" spans="1:4" x14ac:dyDescent="0.3">
      <c r="A36" s="3">
        <v>3405.4898440000002</v>
      </c>
      <c r="B36" s="3">
        <v>1.0576022860000001</v>
      </c>
      <c r="C36" s="3">
        <f t="shared" si="0"/>
        <v>3601.6538439641836</v>
      </c>
      <c r="D36" s="3">
        <f t="shared" si="1"/>
        <v>12265395.587223589</v>
      </c>
    </row>
    <row r="37" spans="1:4" x14ac:dyDescent="0.3">
      <c r="A37" s="3">
        <v>2896.067188</v>
      </c>
      <c r="B37" s="3">
        <v>0.96833944299999997</v>
      </c>
      <c r="C37" s="3">
        <f t="shared" si="0"/>
        <v>2804.3760877184964</v>
      </c>
      <c r="D37" s="3">
        <f t="shared" si="1"/>
        <v>8121661.5704533467</v>
      </c>
    </row>
    <row r="38" spans="1:4" x14ac:dyDescent="0.3">
      <c r="A38" s="3">
        <v>2512.8005859999998</v>
      </c>
      <c r="B38" s="3">
        <v>0.80289202900000001</v>
      </c>
      <c r="C38" s="3">
        <f t="shared" si="0"/>
        <v>2017.5075609659289</v>
      </c>
      <c r="D38" s="3">
        <f t="shared" si="1"/>
        <v>5069594.1814546166</v>
      </c>
    </row>
    <row r="39" spans="1:4" x14ac:dyDescent="0.3">
      <c r="A39" s="3">
        <v>2063.852539</v>
      </c>
      <c r="B39" s="3">
        <v>0.71038240200000002</v>
      </c>
      <c r="C39" s="3">
        <f t="shared" si="0"/>
        <v>1466.1245240286187</v>
      </c>
      <c r="D39" s="3">
        <f t="shared" si="1"/>
        <v>3025864.8214066313</v>
      </c>
    </row>
    <row r="40" spans="1:4" x14ac:dyDescent="0.3">
      <c r="A40" s="3">
        <v>1610.501074</v>
      </c>
      <c r="B40" s="3">
        <v>0.67614281200000004</v>
      </c>
      <c r="C40" s="3">
        <f t="shared" si="0"/>
        <v>1088.9287249033803</v>
      </c>
      <c r="D40" s="3">
        <f t="shared" si="1"/>
        <v>1753720.8809663444</v>
      </c>
    </row>
    <row r="41" spans="1:4" x14ac:dyDescent="0.3">
      <c r="A41" s="3">
        <v>1317.0112300000001</v>
      </c>
      <c r="B41" s="3">
        <v>0.62618219900000005</v>
      </c>
      <c r="C41" s="3">
        <f t="shared" si="0"/>
        <v>824.68898810909491</v>
      </c>
      <c r="D41" s="3">
        <f t="shared" si="1"/>
        <v>1086124.6585970146</v>
      </c>
    </row>
    <row r="42" spans="1:4" x14ac:dyDescent="0.3">
      <c r="A42" s="3">
        <v>1051.619727</v>
      </c>
      <c r="B42" s="3">
        <v>0.64169460499999997</v>
      </c>
      <c r="C42" s="3">
        <f t="shared" si="0"/>
        <v>674.8187053274728</v>
      </c>
      <c r="D42" s="3">
        <f t="shared" si="1"/>
        <v>709652.66267097043</v>
      </c>
    </row>
    <row r="43" spans="1:4" x14ac:dyDescent="0.3">
      <c r="A43" s="3">
        <v>832.31767579999996</v>
      </c>
      <c r="B43" s="3">
        <v>0.73822969199999999</v>
      </c>
      <c r="C43" s="3">
        <f t="shared" si="0"/>
        <v>614.44162145198982</v>
      </c>
      <c r="D43" s="3">
        <f t="shared" si="1"/>
        <v>511410.62228170357</v>
      </c>
    </row>
    <row r="44" spans="1:4" x14ac:dyDescent="0.3">
      <c r="A44" s="3">
        <v>677.52465819999998</v>
      </c>
      <c r="B44" s="3">
        <v>0.87870836299999999</v>
      </c>
      <c r="C44" s="3">
        <f t="shared" si="0"/>
        <v>595.34658329905653</v>
      </c>
      <c r="D44" s="3">
        <f t="shared" si="1"/>
        <v>403361.99036023108</v>
      </c>
    </row>
    <row r="45" spans="1:4" x14ac:dyDescent="0.3">
      <c r="A45" s="3">
        <v>552.921875</v>
      </c>
      <c r="B45" s="3">
        <v>0.87857335800000003</v>
      </c>
      <c r="C45" s="3">
        <f t="shared" si="0"/>
        <v>485.78242843040624</v>
      </c>
      <c r="D45" s="3">
        <f t="shared" si="1"/>
        <v>268599.73116979352</v>
      </c>
    </row>
    <row r="46" spans="1:4" x14ac:dyDescent="0.3">
      <c r="A46" s="3">
        <v>432.58466800000002</v>
      </c>
      <c r="B46" s="3">
        <v>0.64474988</v>
      </c>
      <c r="C46" s="3">
        <f t="shared" si="0"/>
        <v>278.90891278283988</v>
      </c>
      <c r="D46" s="3">
        <f t="shared" si="1"/>
        <v>120651.71943840575</v>
      </c>
    </row>
    <row r="47" spans="1:4" x14ac:dyDescent="0.3">
      <c r="A47" s="3">
        <v>349.607373</v>
      </c>
      <c r="B47" s="3">
        <v>0.36397531599999999</v>
      </c>
      <c r="C47" s="3">
        <f t="shared" si="0"/>
        <v>127.24845406360487</v>
      </c>
      <c r="D47" s="3">
        <f t="shared" si="1"/>
        <v>44486.997743488071</v>
      </c>
    </row>
    <row r="48" spans="1:4" x14ac:dyDescent="0.3">
      <c r="A48" s="3">
        <v>283.4995361</v>
      </c>
      <c r="B48" s="3">
        <v>0.183535591</v>
      </c>
      <c r="C48" s="3">
        <f t="shared" si="0"/>
        <v>52.032254906339332</v>
      </c>
      <c r="D48" s="3">
        <f t="shared" si="1"/>
        <v>14751.12012818415</v>
      </c>
    </row>
    <row r="49" spans="1:4" x14ac:dyDescent="0.3">
      <c r="A49" s="3">
        <v>226.53535160000001</v>
      </c>
      <c r="B49" s="3">
        <v>8.1322699999999998E-2</v>
      </c>
      <c r="C49" s="3">
        <f t="shared" si="0"/>
        <v>18.422466437561322</v>
      </c>
      <c r="D49" s="3">
        <f t="shared" si="1"/>
        <v>4173.3399117721538</v>
      </c>
    </row>
    <row r="50" spans="1:4" x14ac:dyDescent="0.3">
      <c r="A50" s="3">
        <v>183.2899658</v>
      </c>
      <c r="B50" s="3">
        <v>3.5566475E-2</v>
      </c>
      <c r="C50" s="3">
        <f t="shared" si="0"/>
        <v>6.5189779863765551</v>
      </c>
      <c r="D50" s="3">
        <f t="shared" si="1"/>
        <v>1194.8632521739116</v>
      </c>
    </row>
    <row r="51" spans="1:4" x14ac:dyDescent="0.3">
      <c r="A51" s="3">
        <v>151.24685059999999</v>
      </c>
      <c r="B51" s="3">
        <v>2.1320298000000001E-2</v>
      </c>
      <c r="C51" s="3">
        <f t="shared" si="0"/>
        <v>3.2246279263534787</v>
      </c>
      <c r="D51" s="3">
        <f t="shared" si="1"/>
        <v>487.71481821777235</v>
      </c>
    </row>
    <row r="52" spans="1:4" x14ac:dyDescent="0.3">
      <c r="A52" s="3">
        <v>120.86196289999999</v>
      </c>
      <c r="B52" s="3">
        <v>1.3148839000000001E-2</v>
      </c>
      <c r="C52" s="3">
        <f t="shared" si="0"/>
        <v>1.5891944913960732</v>
      </c>
      <c r="D52" s="3">
        <f t="shared" si="1"/>
        <v>192.07316565999656</v>
      </c>
    </row>
    <row r="53" spans="1:4" x14ac:dyDescent="0.3">
      <c r="A53" s="3">
        <v>95.447143550000007</v>
      </c>
      <c r="B53" s="3">
        <v>9.9644799999999995E-3</v>
      </c>
      <c r="C53" s="3">
        <f t="shared" si="0"/>
        <v>0.95108115296110407</v>
      </c>
      <c r="D53" s="3">
        <f t="shared" si="1"/>
        <v>90.777979334378017</v>
      </c>
    </row>
    <row r="54" spans="1:4" x14ac:dyDescent="0.3">
      <c r="A54" s="3">
        <v>77.093176270000001</v>
      </c>
      <c r="B54" s="3">
        <v>6.7068079999999999E-3</v>
      </c>
      <c r="C54" s="3">
        <f t="shared" si="0"/>
        <v>0.5170491313530462</v>
      </c>
      <c r="D54" s="3">
        <f t="shared" si="1"/>
        <v>39.860959823650774</v>
      </c>
    </row>
    <row r="55" spans="1:4" x14ac:dyDescent="0.3">
      <c r="A55" s="3">
        <v>69.051544190000001</v>
      </c>
      <c r="B55" s="3">
        <v>5.3392179999999997E-3</v>
      </c>
      <c r="C55" s="3">
        <f t="shared" si="0"/>
        <v>0.36868124766704341</v>
      </c>
      <c r="D55" s="3">
        <f t="shared" si="1"/>
        <v>25.458009465305182</v>
      </c>
    </row>
    <row r="56" spans="1:4" x14ac:dyDescent="0.3">
      <c r="A56" s="3">
        <v>62.500866700000003</v>
      </c>
      <c r="B56" s="3">
        <v>5.7113160000000001E-3</v>
      </c>
      <c r="C56" s="3">
        <f t="shared" si="0"/>
        <v>0.35696219999757722</v>
      </c>
      <c r="D56" s="3">
        <f t="shared" si="1"/>
        <v>22.310446878987314</v>
      </c>
    </row>
    <row r="57" spans="1:4" x14ac:dyDescent="0.3">
      <c r="A57" s="3">
        <v>55.758026119999997</v>
      </c>
      <c r="B57" s="3">
        <v>6.340689E-3</v>
      </c>
      <c r="C57" s="3">
        <f t="shared" si="0"/>
        <v>0.35354430288079663</v>
      </c>
      <c r="D57" s="3">
        <f t="shared" si="1"/>
        <v>19.712932474604649</v>
      </c>
    </row>
    <row r="58" spans="1:4" x14ac:dyDescent="0.3">
      <c r="A58" s="3">
        <v>50.349584960000001</v>
      </c>
      <c r="B58" s="3">
        <v>5.5233950000000004E-3</v>
      </c>
      <c r="C58" s="3">
        <f t="shared" si="0"/>
        <v>0.27810064582013921</v>
      </c>
      <c r="D58" s="3">
        <f t="shared" si="1"/>
        <v>14.002252094151968</v>
      </c>
    </row>
    <row r="59" spans="1:4" x14ac:dyDescent="0.3">
      <c r="A59" s="3">
        <v>40.264288329999999</v>
      </c>
      <c r="B59" s="3">
        <v>2.001236E-3</v>
      </c>
      <c r="C59" s="3">
        <f t="shared" si="0"/>
        <v>8.0578343320375875E-2</v>
      </c>
      <c r="D59" s="3">
        <f t="shared" si="1"/>
        <v>3.2444296486053439</v>
      </c>
    </row>
    <row r="60" spans="1:4" x14ac:dyDescent="0.3">
      <c r="A60" s="3">
        <v>32.395309449999999</v>
      </c>
      <c r="B60" s="9">
        <v>5.2433799999999995E-4</v>
      </c>
      <c r="C60" s="3">
        <f t="shared" si="0"/>
        <v>1.6986091766394099E-2</v>
      </c>
      <c r="D60" s="3">
        <f t="shared" si="1"/>
        <v>0.55026969911843393</v>
      </c>
    </row>
    <row r="61" spans="1:4" x14ac:dyDescent="0.3">
      <c r="A61" s="3">
        <v>26.29159851</v>
      </c>
      <c r="B61" s="9">
        <v>2.5714800000000001E-8</v>
      </c>
      <c r="C61" s="3">
        <f t="shared" si="0"/>
        <v>6.7608319736494807E-7</v>
      </c>
      <c r="D61" s="3">
        <f t="shared" si="1"/>
        <v>1.7775307984476306E-5</v>
      </c>
    </row>
    <row r="62" spans="1:4" x14ac:dyDescent="0.3">
      <c r="A62" s="3">
        <v>23.411274720000002</v>
      </c>
      <c r="B62" s="3">
        <v>0</v>
      </c>
      <c r="C62" s="3">
        <f t="shared" si="0"/>
        <v>0</v>
      </c>
      <c r="D62" s="3">
        <f t="shared" si="1"/>
        <v>0</v>
      </c>
    </row>
    <row r="63" spans="1:4" x14ac:dyDescent="0.3">
      <c r="A63" s="3">
        <v>21.093826289999999</v>
      </c>
      <c r="B63" s="3">
        <v>0</v>
      </c>
      <c r="C63" s="3">
        <f t="shared" si="0"/>
        <v>0</v>
      </c>
      <c r="D63" s="3">
        <f t="shared" si="1"/>
        <v>0</v>
      </c>
    </row>
    <row r="64" spans="1:4" x14ac:dyDescent="0.3">
      <c r="A64" s="3">
        <v>19.93848114</v>
      </c>
      <c r="B64" s="3">
        <v>0</v>
      </c>
      <c r="C64" s="3">
        <f t="shared" si="0"/>
        <v>0</v>
      </c>
      <c r="D64" s="3">
        <f t="shared" si="1"/>
        <v>0</v>
      </c>
    </row>
    <row r="65" spans="1:4" x14ac:dyDescent="0.3">
      <c r="A65" s="3">
        <v>18.89718323</v>
      </c>
      <c r="B65" s="3">
        <v>0</v>
      </c>
      <c r="C65" s="3">
        <f t="shared" si="0"/>
        <v>0</v>
      </c>
      <c r="D65" s="3">
        <f t="shared" si="1"/>
        <v>0</v>
      </c>
    </row>
    <row r="66" spans="1:4" x14ac:dyDescent="0.3">
      <c r="A66" s="3">
        <v>17.105274959999999</v>
      </c>
      <c r="B66" s="3">
        <v>0</v>
      </c>
      <c r="C66" s="3">
        <f t="shared" si="0"/>
        <v>0</v>
      </c>
      <c r="D66" s="3">
        <f t="shared" si="1"/>
        <v>0</v>
      </c>
    </row>
    <row r="67" spans="1:4" x14ac:dyDescent="0.3">
      <c r="A67" s="3">
        <v>13.73572235</v>
      </c>
      <c r="B67" s="3">
        <v>0</v>
      </c>
      <c r="C67" s="3">
        <f t="shared" ref="C67:C72" si="2">+A67*B67</f>
        <v>0</v>
      </c>
      <c r="D67" s="3">
        <f t="shared" ref="D67:D72" si="3">+C67*A67</f>
        <v>0</v>
      </c>
    </row>
    <row r="68" spans="1:4" x14ac:dyDescent="0.3">
      <c r="A68" s="3">
        <v>11.049532320000001</v>
      </c>
      <c r="B68" s="3">
        <v>0</v>
      </c>
      <c r="C68" s="3">
        <f t="shared" si="2"/>
        <v>0</v>
      </c>
      <c r="D68" s="3">
        <f t="shared" si="3"/>
        <v>0</v>
      </c>
    </row>
    <row r="69" spans="1:4" x14ac:dyDescent="0.3">
      <c r="A69" s="3">
        <v>9.0594078059999994</v>
      </c>
      <c r="B69" s="3">
        <v>0</v>
      </c>
      <c r="C69" s="3">
        <f t="shared" si="2"/>
        <v>0</v>
      </c>
      <c r="D69" s="3">
        <f t="shared" si="3"/>
        <v>0</v>
      </c>
    </row>
    <row r="70" spans="1:4" x14ac:dyDescent="0.3">
      <c r="A70" s="3">
        <v>7.2374176029999999</v>
      </c>
      <c r="B70" s="3">
        <v>0</v>
      </c>
      <c r="C70" s="3">
        <f t="shared" si="2"/>
        <v>0</v>
      </c>
      <c r="D70" s="3">
        <f t="shared" si="3"/>
        <v>0</v>
      </c>
    </row>
    <row r="71" spans="1:4" x14ac:dyDescent="0.3">
      <c r="A71" s="3">
        <v>6.030168915</v>
      </c>
      <c r="B71" s="3">
        <v>0</v>
      </c>
      <c r="C71" s="3">
        <f t="shared" si="2"/>
        <v>0</v>
      </c>
      <c r="D71" s="3">
        <f t="shared" si="3"/>
        <v>0</v>
      </c>
    </row>
    <row r="72" spans="1:4" x14ac:dyDescent="0.3">
      <c r="A72" s="3">
        <v>5.4816055300000004</v>
      </c>
      <c r="B72" s="3">
        <v>0</v>
      </c>
      <c r="C72" s="3">
        <f t="shared" si="2"/>
        <v>0</v>
      </c>
      <c r="D72" s="3">
        <f t="shared" si="3"/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51A16-7E98-4870-887D-A4B65A9EC75E}">
  <dimension ref="A1:I54"/>
  <sheetViews>
    <sheetView workbookViewId="0">
      <selection sqref="A1:D1048576"/>
    </sheetView>
  </sheetViews>
  <sheetFormatPr defaultRowHeight="18.75" x14ac:dyDescent="0.3"/>
  <cols>
    <col min="1" max="1" width="9.25" style="3" bestFit="1" customWidth="1"/>
    <col min="2" max="2" width="15.25" style="3" customWidth="1"/>
    <col min="3" max="3" width="9.25" style="3" bestFit="1" customWidth="1"/>
    <col min="4" max="4" width="13.25" style="3" bestFit="1" customWidth="1"/>
    <col min="5" max="5" width="9" style="1"/>
    <col min="6" max="6" width="9.25" style="1" bestFit="1" customWidth="1"/>
    <col min="7" max="7" width="10.75" style="1" bestFit="1" customWidth="1"/>
    <col min="8" max="8" width="13.25" style="1" bestFit="1" customWidth="1"/>
    <col min="9" max="16384" width="9" style="1"/>
  </cols>
  <sheetData>
    <row r="1" spans="1:8" x14ac:dyDescent="0.3">
      <c r="A1" s="3" t="s">
        <v>9</v>
      </c>
      <c r="B1" s="3" t="s">
        <v>10</v>
      </c>
      <c r="C1" s="3" t="s">
        <v>11</v>
      </c>
      <c r="D1" s="3" t="s">
        <v>12</v>
      </c>
    </row>
    <row r="2" spans="1:8" x14ac:dyDescent="0.3">
      <c r="A2" s="3">
        <v>337811.42499999999</v>
      </c>
      <c r="B2" s="3">
        <v>0</v>
      </c>
      <c r="C2" s="3">
        <f>+A2*B2</f>
        <v>0</v>
      </c>
      <c r="D2" s="3">
        <f>+C2*A2</f>
        <v>0</v>
      </c>
      <c r="F2" s="3" t="s">
        <v>13</v>
      </c>
      <c r="G2" s="3" t="s">
        <v>14</v>
      </c>
      <c r="H2" s="3" t="s">
        <v>15</v>
      </c>
    </row>
    <row r="3" spans="1:8" x14ac:dyDescent="0.3">
      <c r="A3" s="3">
        <v>90380.3</v>
      </c>
      <c r="B3" s="3">
        <v>0.18657019729999999</v>
      </c>
      <c r="C3" s="3">
        <f t="shared" ref="C3:C54" si="0">+A3*B3</f>
        <v>16862.270403033188</v>
      </c>
      <c r="D3" s="3">
        <f t="shared" ref="D3:D54" si="1">+C3*A3</f>
        <v>1524017057.7072604</v>
      </c>
      <c r="F3" s="3">
        <f>+SUM(B2:B72)</f>
        <v>7.7160262218</v>
      </c>
      <c r="G3" s="3">
        <f>+SUM(C2:C72)</f>
        <v>106755.54579496293</v>
      </c>
      <c r="H3" s="3">
        <f>+SUM(D2:D72)</f>
        <v>4661826558.5130692</v>
      </c>
    </row>
    <row r="4" spans="1:8" x14ac:dyDescent="0.3">
      <c r="A4" s="3">
        <v>60483</v>
      </c>
      <c r="B4" s="3">
        <v>0.21656796340000001</v>
      </c>
      <c r="C4" s="3">
        <f t="shared" si="0"/>
        <v>13098.6801303222</v>
      </c>
      <c r="D4" s="3">
        <f t="shared" si="1"/>
        <v>792247470.32227767</v>
      </c>
      <c r="F4" s="3"/>
      <c r="G4" s="3" t="s">
        <v>0</v>
      </c>
      <c r="H4" s="3" t="s">
        <v>2</v>
      </c>
    </row>
    <row r="5" spans="1:8" x14ac:dyDescent="0.3">
      <c r="A5" s="3">
        <v>45331.681250000001</v>
      </c>
      <c r="B5" s="3">
        <v>0.56278765200000003</v>
      </c>
      <c r="C5" s="3">
        <f t="shared" si="0"/>
        <v>25512.110451899927</v>
      </c>
      <c r="D5" s="3">
        <f t="shared" si="1"/>
        <v>1156506859.0203209</v>
      </c>
      <c r="F5" s="3"/>
      <c r="G5" s="3">
        <f>+G3/F3</f>
        <v>13835.560264601969</v>
      </c>
      <c r="H5" s="3">
        <f>+H3/G3</f>
        <v>43668.237783793229</v>
      </c>
    </row>
    <row r="6" spans="1:8" x14ac:dyDescent="0.3">
      <c r="A6" s="3">
        <v>32964.574999999997</v>
      </c>
      <c r="B6" s="3">
        <v>0.4113341868</v>
      </c>
      <c r="C6" s="3">
        <f t="shared" si="0"/>
        <v>13559.45665083261</v>
      </c>
      <c r="D6" s="3">
        <f t="shared" si="1"/>
        <v>446981725.72562033</v>
      </c>
      <c r="F6" s="3" t="s">
        <v>16</v>
      </c>
      <c r="G6" s="3"/>
      <c r="H6" s="3" t="s">
        <v>1</v>
      </c>
    </row>
    <row r="7" spans="1:8" x14ac:dyDescent="0.3">
      <c r="A7" s="3">
        <v>30213.534374999999</v>
      </c>
      <c r="B7" s="3">
        <v>0.23276884849999999</v>
      </c>
      <c r="C7" s="3">
        <f t="shared" si="0"/>
        <v>7032.7696055839169</v>
      </c>
      <c r="D7" s="3">
        <f t="shared" si="1"/>
        <v>212484826.22976485</v>
      </c>
      <c r="F7" s="8">
        <f>+G5/1000</f>
        <v>13.835560264601968</v>
      </c>
      <c r="G7" s="5" t="s">
        <v>3</v>
      </c>
      <c r="H7" s="8">
        <f>+H5/G5</f>
        <v>3.1562319811159094</v>
      </c>
    </row>
    <row r="8" spans="1:8" x14ac:dyDescent="0.3">
      <c r="A8" s="3">
        <v>24175.809375000001</v>
      </c>
      <c r="B8" s="3">
        <v>0.3670317233</v>
      </c>
      <c r="C8" s="3">
        <f t="shared" si="0"/>
        <v>8873.2889770785459</v>
      </c>
      <c r="D8" s="3">
        <f t="shared" si="1"/>
        <v>214518942.83913967</v>
      </c>
    </row>
    <row r="9" spans="1:8" x14ac:dyDescent="0.3">
      <c r="A9" s="3">
        <v>21335.392187500001</v>
      </c>
      <c r="B9" s="3">
        <v>0.30750525000000001</v>
      </c>
      <c r="C9" s="3">
        <f t="shared" si="0"/>
        <v>6560.7451084652348</v>
      </c>
      <c r="D9" s="3">
        <f t="shared" si="1"/>
        <v>139976069.93132803</v>
      </c>
    </row>
    <row r="10" spans="1:8" x14ac:dyDescent="0.3">
      <c r="A10" s="3">
        <v>17278.1171875</v>
      </c>
      <c r="B10" s="3">
        <v>0.30280563240000002</v>
      </c>
      <c r="C10" s="3">
        <f t="shared" si="0"/>
        <v>5231.9112016422469</v>
      </c>
      <c r="D10" s="3">
        <f t="shared" si="1"/>
        <v>90397574.856568679</v>
      </c>
    </row>
    <row r="11" spans="1:8" x14ac:dyDescent="0.3">
      <c r="A11" s="3">
        <v>13960.25625</v>
      </c>
      <c r="B11" s="3">
        <v>0.21218657490000001</v>
      </c>
      <c r="C11" s="3">
        <f t="shared" si="0"/>
        <v>2962.1789584138182</v>
      </c>
      <c r="D11" s="3">
        <f t="shared" si="1"/>
        <v>41352777.317814998</v>
      </c>
      <c r="F11" s="5" t="s">
        <v>6</v>
      </c>
      <c r="G11" s="6">
        <f>+A2/1000</f>
        <v>337.81142499999999</v>
      </c>
      <c r="H11" s="5" t="s">
        <v>3</v>
      </c>
    </row>
    <row r="12" spans="1:8" x14ac:dyDescent="0.3">
      <c r="A12" s="3">
        <v>11310.33359375</v>
      </c>
      <c r="B12" s="3">
        <v>0.15818595890000001</v>
      </c>
      <c r="C12" s="3">
        <f t="shared" si="0"/>
        <v>1789.1359650062268</v>
      </c>
      <c r="D12" s="3">
        <f t="shared" si="1"/>
        <v>20235724.60879625</v>
      </c>
      <c r="F12" s="5" t="s">
        <v>7</v>
      </c>
      <c r="G12" s="7">
        <v>3.0174480438232001</v>
      </c>
      <c r="H12" s="5" t="s">
        <v>8</v>
      </c>
    </row>
    <row r="13" spans="1:8" x14ac:dyDescent="0.3">
      <c r="A13" s="3">
        <v>9056.0687500000004</v>
      </c>
      <c r="B13" s="3">
        <v>0.1143964306</v>
      </c>
      <c r="C13" s="3">
        <f t="shared" si="0"/>
        <v>1035.9819402682037</v>
      </c>
      <c r="D13" s="3">
        <f t="shared" si="1"/>
        <v>9381923.674827246</v>
      </c>
      <c r="F13" s="3" t="s">
        <v>5</v>
      </c>
      <c r="G13" s="4">
        <v>48586.167399931997</v>
      </c>
      <c r="H13" s="3"/>
    </row>
    <row r="14" spans="1:8" x14ac:dyDescent="0.3">
      <c r="A14" s="3">
        <v>7247.6789062500002</v>
      </c>
      <c r="B14" s="3">
        <v>0.1186661497</v>
      </c>
      <c r="C14" s="3">
        <f t="shared" si="0"/>
        <v>860.05415006659484</v>
      </c>
      <c r="D14" s="3">
        <f t="shared" si="1"/>
        <v>6233396.3216704316</v>
      </c>
      <c r="F14" s="5" t="s">
        <v>4</v>
      </c>
      <c r="G14" s="6">
        <v>554.076171875</v>
      </c>
      <c r="H14" s="5" t="s">
        <v>8</v>
      </c>
    </row>
    <row r="15" spans="1:8" x14ac:dyDescent="0.3">
      <c r="A15" s="3">
        <v>6033.66796875</v>
      </c>
      <c r="B15" s="3">
        <v>0.1065452918</v>
      </c>
      <c r="C15" s="3">
        <f t="shared" si="0"/>
        <v>642.85891435478197</v>
      </c>
      <c r="D15" s="3">
        <f t="shared" si="1"/>
        <v>3878797.2399678477</v>
      </c>
    </row>
    <row r="16" spans="1:8" x14ac:dyDescent="0.3">
      <c r="A16" s="3">
        <v>4938.8363281250004</v>
      </c>
      <c r="B16" s="3">
        <v>3.2662790300000001E-2</v>
      </c>
      <c r="C16" s="3">
        <f t="shared" si="0"/>
        <v>161.31617531156888</v>
      </c>
      <c r="D16" s="3">
        <f t="shared" si="1"/>
        <v>796714.18694295769</v>
      </c>
    </row>
    <row r="17" spans="1:9" x14ac:dyDescent="0.3">
      <c r="A17" s="3">
        <v>3896.5164062499998</v>
      </c>
      <c r="B17" s="3">
        <v>2.76380684E-2</v>
      </c>
      <c r="C17" s="3">
        <f t="shared" si="0"/>
        <v>107.69218695765969</v>
      </c>
      <c r="D17" s="3">
        <f t="shared" si="1"/>
        <v>419624.37330546323</v>
      </c>
      <c r="F17" s="3" t="s">
        <v>17</v>
      </c>
      <c r="G17" s="3"/>
      <c r="H17" s="3" t="s">
        <v>21</v>
      </c>
      <c r="I17" s="3"/>
    </row>
    <row r="18" spans="1:9" x14ac:dyDescent="0.3">
      <c r="A18" s="3">
        <v>3185.8175781250002</v>
      </c>
      <c r="B18" s="3">
        <v>2.0360719400000001E-2</v>
      </c>
      <c r="C18" s="3">
        <f t="shared" si="0"/>
        <v>64.865537767790713</v>
      </c>
      <c r="D18" s="3">
        <f t="shared" si="1"/>
        <v>206649.77043515875</v>
      </c>
      <c r="F18" s="4">
        <v>15</v>
      </c>
      <c r="G18" s="3" t="s">
        <v>8</v>
      </c>
      <c r="H18" s="3">
        <v>3</v>
      </c>
      <c r="I18" s="3" t="s">
        <v>8</v>
      </c>
    </row>
    <row r="19" spans="1:9" x14ac:dyDescent="0.3">
      <c r="A19" s="3">
        <v>2544.7548828125</v>
      </c>
      <c r="B19" s="3">
        <v>4.9813810700000002E-2</v>
      </c>
      <c r="C19" s="3">
        <f t="shared" si="0"/>
        <v>126.76393801032256</v>
      </c>
      <c r="D19" s="3">
        <f t="shared" si="1"/>
        <v>322583.15021630941</v>
      </c>
      <c r="F19" s="3"/>
      <c r="G19" s="3"/>
      <c r="H19" s="4">
        <v>42</v>
      </c>
      <c r="I19" s="3" t="s">
        <v>8</v>
      </c>
    </row>
    <row r="20" spans="1:9" x14ac:dyDescent="0.3">
      <c r="A20" s="3">
        <v>2056.939453125</v>
      </c>
      <c r="B20" s="3">
        <v>9.5798149700000002E-2</v>
      </c>
      <c r="C20" s="3">
        <f t="shared" si="0"/>
        <v>197.05099365430488</v>
      </c>
      <c r="D20" s="3">
        <f t="shared" si="1"/>
        <v>405321.9631250237</v>
      </c>
      <c r="F20" s="3" t="s">
        <v>18</v>
      </c>
      <c r="G20" s="3"/>
      <c r="H20" s="3" t="s">
        <v>21</v>
      </c>
      <c r="I20" s="3"/>
    </row>
    <row r="21" spans="1:9" x14ac:dyDescent="0.3">
      <c r="A21" s="3">
        <v>1613.89453125</v>
      </c>
      <c r="B21" s="3">
        <v>8.5744544899999997E-2</v>
      </c>
      <c r="C21" s="3">
        <f t="shared" si="0"/>
        <v>138.38265209863007</v>
      </c>
      <c r="D21" s="3">
        <f t="shared" si="1"/>
        <v>223335.0054418504</v>
      </c>
      <c r="F21" s="3">
        <v>590</v>
      </c>
      <c r="G21" s="3" t="s">
        <v>8</v>
      </c>
      <c r="H21" s="4">
        <v>42</v>
      </c>
      <c r="I21" s="3" t="s">
        <v>8</v>
      </c>
    </row>
    <row r="22" spans="1:9" x14ac:dyDescent="0.3">
      <c r="A22" s="3">
        <v>1319.8013671875001</v>
      </c>
      <c r="B22" s="3">
        <v>7.4998229700000002E-2</v>
      </c>
      <c r="C22" s="3">
        <f t="shared" si="0"/>
        <v>98.982766094702171</v>
      </c>
      <c r="D22" s="3">
        <f t="shared" si="1"/>
        <v>130637.59001978845</v>
      </c>
      <c r="F22" s="3"/>
      <c r="G22" s="3"/>
      <c r="H22" s="4">
        <v>1</v>
      </c>
      <c r="I22" s="3" t="s">
        <v>3</v>
      </c>
    </row>
    <row r="23" spans="1:9" x14ac:dyDescent="0.3">
      <c r="A23" s="3">
        <v>1049.1315429688</v>
      </c>
      <c r="B23" s="3">
        <v>7.8827746200000007E-2</v>
      </c>
      <c r="C23" s="3">
        <f t="shared" si="0"/>
        <v>82.70067499955897</v>
      </c>
      <c r="D23" s="3">
        <f t="shared" si="1"/>
        <v>86763.886766848562</v>
      </c>
      <c r="F23" s="3" t="s">
        <v>20</v>
      </c>
      <c r="G23" s="3"/>
      <c r="H23" s="3" t="s">
        <v>21</v>
      </c>
      <c r="I23" s="3"/>
    </row>
    <row r="24" spans="1:9" x14ac:dyDescent="0.3">
      <c r="A24" s="3">
        <v>835.16718749999995</v>
      </c>
      <c r="B24" s="3">
        <v>0.18925198909999999</v>
      </c>
      <c r="C24" s="3">
        <f t="shared" si="0"/>
        <v>158.05705146542763</v>
      </c>
      <c r="D24" s="3">
        <f t="shared" si="1"/>
        <v>132004.06313692394</v>
      </c>
      <c r="F24" s="3">
        <v>2</v>
      </c>
      <c r="G24" s="3" t="s">
        <v>3</v>
      </c>
      <c r="H24" s="4">
        <v>1</v>
      </c>
      <c r="I24" s="3" t="s">
        <v>3</v>
      </c>
    </row>
    <row r="25" spans="1:9" x14ac:dyDescent="0.3">
      <c r="A25" s="3">
        <v>680.14194335939999</v>
      </c>
      <c r="B25" s="3">
        <v>0.93189966680000003</v>
      </c>
      <c r="C25" s="3">
        <f t="shared" si="0"/>
        <v>633.82405039332934</v>
      </c>
      <c r="D25" s="3">
        <f t="shared" si="1"/>
        <v>431090.32138244528</v>
      </c>
      <c r="F25" s="3">
        <v>7</v>
      </c>
      <c r="G25" s="3" t="s">
        <v>3</v>
      </c>
      <c r="H25" s="4">
        <f>+G11</f>
        <v>337.81142499999999</v>
      </c>
      <c r="I25" s="3" t="s">
        <v>3</v>
      </c>
    </row>
    <row r="26" spans="1:9" x14ac:dyDescent="0.3">
      <c r="A26" s="3">
        <v>554.076171875</v>
      </c>
      <c r="B26" s="3">
        <v>1.0745784044</v>
      </c>
      <c r="C26" s="3">
        <f t="shared" si="0"/>
        <v>595.39828868949769</v>
      </c>
      <c r="D26" s="3">
        <f t="shared" si="1"/>
        <v>329896.00453800301</v>
      </c>
      <c r="F26" s="4">
        <v>24</v>
      </c>
      <c r="G26" s="3" t="s">
        <v>3</v>
      </c>
      <c r="H26" s="3"/>
      <c r="I26" s="3"/>
    </row>
    <row r="27" spans="1:9" x14ac:dyDescent="0.3">
      <c r="A27" s="3">
        <v>432.36103515629998</v>
      </c>
      <c r="B27" s="3">
        <v>0.43413543700000001</v>
      </c>
      <c r="C27" s="3">
        <f t="shared" si="0"/>
        <v>187.70324693935265</v>
      </c>
      <c r="D27" s="3">
        <f t="shared" si="1"/>
        <v>81155.57014889711</v>
      </c>
      <c r="F27" s="4">
        <v>41.7</v>
      </c>
      <c r="G27" s="3" t="s">
        <v>3</v>
      </c>
      <c r="H27" s="3"/>
      <c r="I27" s="3"/>
    </row>
    <row r="28" spans="1:9" x14ac:dyDescent="0.3">
      <c r="A28" s="3">
        <v>349.29079589840001</v>
      </c>
      <c r="B28" s="3">
        <v>0.21494154630000001</v>
      </c>
      <c r="C28" s="3">
        <f t="shared" si="0"/>
        <v>75.077103778759792</v>
      </c>
      <c r="D28" s="3">
        <f t="shared" si="1"/>
        <v>26223.741332629783</v>
      </c>
    </row>
    <row r="29" spans="1:9" x14ac:dyDescent="0.3">
      <c r="A29" s="3">
        <v>284.44208984379998</v>
      </c>
      <c r="B29" s="3">
        <v>0.14031402770000001</v>
      </c>
      <c r="C29" s="3">
        <f t="shared" si="0"/>
        <v>39.911215273388841</v>
      </c>
      <c r="D29" s="3">
        <f t="shared" si="1"/>
        <v>11352.429480568511</v>
      </c>
    </row>
    <row r="30" spans="1:9" x14ac:dyDescent="0.3">
      <c r="A30" s="3">
        <v>226.55231933589999</v>
      </c>
      <c r="B30" s="3">
        <v>9.1988958400000001E-2</v>
      </c>
      <c r="C30" s="3">
        <f t="shared" si="0"/>
        <v>20.840311878813619</v>
      </c>
      <c r="D30" s="3">
        <f t="shared" si="1"/>
        <v>4721.4209918287333</v>
      </c>
    </row>
    <row r="31" spans="1:9" x14ac:dyDescent="0.3">
      <c r="A31" s="3">
        <v>183.20715332029999</v>
      </c>
      <c r="B31" s="3">
        <v>7.3252908899999997E-2</v>
      </c>
      <c r="C31" s="3">
        <f t="shared" si="0"/>
        <v>13.420456912000267</v>
      </c>
      <c r="D31" s="3">
        <f t="shared" si="1"/>
        <v>2458.7237071053128</v>
      </c>
    </row>
    <row r="32" spans="1:9" x14ac:dyDescent="0.3">
      <c r="A32" s="3">
        <v>151.05251464840001</v>
      </c>
      <c r="B32" s="3">
        <v>5.7860571899999998E-2</v>
      </c>
      <c r="C32" s="3">
        <f t="shared" si="0"/>
        <v>8.7399848844895516</v>
      </c>
      <c r="D32" s="3">
        <f t="shared" si="1"/>
        <v>1320.1966947911526</v>
      </c>
    </row>
    <row r="33" spans="1:4" x14ac:dyDescent="0.3">
      <c r="A33" s="3">
        <v>120.824597168</v>
      </c>
      <c r="B33" s="3">
        <v>4.2987704299999999E-2</v>
      </c>
      <c r="C33" s="3">
        <f t="shared" si="0"/>
        <v>5.1939720552246014</v>
      </c>
      <c r="D33" s="3">
        <f t="shared" si="1"/>
        <v>627.55958127436145</v>
      </c>
    </row>
    <row r="34" spans="1:4" x14ac:dyDescent="0.3">
      <c r="A34" s="3">
        <v>95.424816894499997</v>
      </c>
      <c r="B34" s="3">
        <v>3.7029728300000002E-2</v>
      </c>
      <c r="C34" s="3">
        <f t="shared" si="0"/>
        <v>3.5335550426805851</v>
      </c>
      <c r="D34" s="3">
        <f t="shared" si="1"/>
        <v>337.18884293443193</v>
      </c>
    </row>
    <row r="35" spans="1:4" x14ac:dyDescent="0.3">
      <c r="A35" s="3">
        <v>77.101635742200003</v>
      </c>
      <c r="B35" s="3">
        <v>3.8634534900000003E-2</v>
      </c>
      <c r="C35" s="3">
        <f t="shared" si="0"/>
        <v>2.9787858369291138</v>
      </c>
      <c r="D35" s="3">
        <f t="shared" si="1"/>
        <v>229.66926055293291</v>
      </c>
    </row>
    <row r="36" spans="1:4" x14ac:dyDescent="0.3">
      <c r="A36" s="3">
        <v>62.511920166000003</v>
      </c>
      <c r="B36" s="3">
        <v>3.006313E-2</v>
      </c>
      <c r="C36" s="3">
        <f t="shared" si="0"/>
        <v>1.8793039825000797</v>
      </c>
      <c r="D36" s="3">
        <f t="shared" si="1"/>
        <v>117.47890052169085</v>
      </c>
    </row>
    <row r="37" spans="1:4" x14ac:dyDescent="0.3">
      <c r="A37" s="3">
        <v>50.3142272949</v>
      </c>
      <c r="B37" s="3">
        <v>2.8130611400000002E-2</v>
      </c>
      <c r="C37" s="3">
        <f t="shared" si="0"/>
        <v>1.4153699759241052</v>
      </c>
      <c r="D37" s="3">
        <f t="shared" si="1"/>
        <v>71.213246675022575</v>
      </c>
    </row>
    <row r="38" spans="1:4" x14ac:dyDescent="0.3">
      <c r="A38" s="3">
        <v>40.333950805699999</v>
      </c>
      <c r="B38" s="3">
        <v>2.9038783200000001E-2</v>
      </c>
      <c r="C38" s="3">
        <f t="shared" si="0"/>
        <v>1.1712488530461875</v>
      </c>
      <c r="D38" s="3">
        <f t="shared" si="1"/>
        <v>47.241093619997478</v>
      </c>
    </row>
    <row r="39" spans="1:4" x14ac:dyDescent="0.3">
      <c r="A39" s="3">
        <v>32.390774536099997</v>
      </c>
      <c r="B39" s="3">
        <v>2.7400152800000001E-2</v>
      </c>
      <c r="C39" s="3">
        <f t="shared" si="0"/>
        <v>0.88751217159948903</v>
      </c>
      <c r="D39" s="3">
        <f t="shared" si="1"/>
        <v>28.747206648323541</v>
      </c>
    </row>
    <row r="40" spans="1:4" x14ac:dyDescent="0.3">
      <c r="A40" s="3">
        <v>26.3017578125</v>
      </c>
      <c r="B40" s="3">
        <v>3.4925803499999998E-2</v>
      </c>
      <c r="C40" s="3">
        <f t="shared" si="0"/>
        <v>0.91861002506396483</v>
      </c>
      <c r="D40" s="3">
        <f t="shared" si="1"/>
        <v>24.161058403366958</v>
      </c>
    </row>
    <row r="41" spans="1:4" x14ac:dyDescent="0.3">
      <c r="A41" s="3">
        <v>21.091955566399999</v>
      </c>
      <c r="B41" s="3">
        <v>4.96687107E-2</v>
      </c>
      <c r="C41" s="3">
        <f t="shared" si="0"/>
        <v>1.0476102391247761</v>
      </c>
      <c r="D41" s="3">
        <f t="shared" si="1"/>
        <v>22.096148614525458</v>
      </c>
    </row>
    <row r="42" spans="1:4" x14ac:dyDescent="0.3">
      <c r="A42" s="3">
        <v>17.0998352051</v>
      </c>
      <c r="B42" s="3">
        <v>7.4652880399999996E-2</v>
      </c>
      <c r="C42" s="3">
        <f t="shared" si="0"/>
        <v>1.2765519524260396</v>
      </c>
      <c r="D42" s="3">
        <f t="shared" si="1"/>
        <v>21.828828017233931</v>
      </c>
    </row>
    <row r="43" spans="1:4" x14ac:dyDescent="0.3">
      <c r="A43" s="3">
        <v>13.728480529800001</v>
      </c>
      <c r="B43" s="3">
        <v>8.5343815399999995E-2</v>
      </c>
      <c r="C43" s="3">
        <f t="shared" si="0"/>
        <v>1.1716409080577455</v>
      </c>
      <c r="D43" s="3">
        <f t="shared" si="1"/>
        <v>16.084849394187952</v>
      </c>
    </row>
    <row r="44" spans="1:4" x14ac:dyDescent="0.3">
      <c r="A44" s="3">
        <v>12.2419403076</v>
      </c>
      <c r="B44" s="3">
        <v>5.2701719100000002E-2</v>
      </c>
      <c r="C44" s="3">
        <f t="shared" si="0"/>
        <v>0.64517129933010287</v>
      </c>
      <c r="D44" s="3">
        <f t="shared" si="1"/>
        <v>7.8981485345758511</v>
      </c>
    </row>
    <row r="45" spans="1:4" x14ac:dyDescent="0.3">
      <c r="A45" s="3">
        <v>11.0461204529</v>
      </c>
      <c r="B45" s="3">
        <v>3.4851781999999998E-2</v>
      </c>
      <c r="C45" s="3">
        <f t="shared" si="0"/>
        <v>0.38497698197021207</v>
      </c>
      <c r="D45" s="3">
        <f t="shared" si="1"/>
        <v>4.252502114436874</v>
      </c>
    </row>
    <row r="46" spans="1:4" x14ac:dyDescent="0.3">
      <c r="A46" s="3">
        <v>9.0590026854999994</v>
      </c>
      <c r="B46" s="3">
        <v>1.9878737600000002E-2</v>
      </c>
      <c r="C46" s="3">
        <f t="shared" si="0"/>
        <v>0.18008153730274984</v>
      </c>
      <c r="D46" s="3">
        <f t="shared" si="1"/>
        <v>1.6313591300345791</v>
      </c>
    </row>
    <row r="47" spans="1:4" x14ac:dyDescent="0.3">
      <c r="A47" s="3">
        <v>7.2376502991000002</v>
      </c>
      <c r="B47" s="3">
        <v>1.38979768E-2</v>
      </c>
      <c r="C47" s="3">
        <f t="shared" si="0"/>
        <v>0.10058869594340486</v>
      </c>
      <c r="D47" s="3">
        <f t="shared" si="1"/>
        <v>0.72802580528086314</v>
      </c>
    </row>
    <row r="48" spans="1:4" x14ac:dyDescent="0.3">
      <c r="A48" s="3">
        <v>6.0304672240999997</v>
      </c>
      <c r="B48" s="3">
        <v>1.43839447E-2</v>
      </c>
      <c r="C48" s="3">
        <f t="shared" si="0"/>
        <v>8.67419070666169E-2</v>
      </c>
      <c r="D48" s="3">
        <f t="shared" si="1"/>
        <v>0.52309422752116141</v>
      </c>
    </row>
    <row r="49" spans="1:4" x14ac:dyDescent="0.3">
      <c r="A49" s="3">
        <v>5.1690303801999997</v>
      </c>
      <c r="B49" s="3">
        <v>2.4585558099999998E-2</v>
      </c>
      <c r="C49" s="3">
        <f t="shared" si="0"/>
        <v>0.12708349673307218</v>
      </c>
      <c r="D49" s="3">
        <f t="shared" si="1"/>
        <v>0.65689845543529746</v>
      </c>
    </row>
    <row r="50" spans="1:4" x14ac:dyDescent="0.3">
      <c r="A50" s="3">
        <v>4.5228702544999999</v>
      </c>
      <c r="B50" s="3">
        <v>6.7389937999999998E-3</v>
      </c>
      <c r="C50" s="3">
        <f t="shared" si="0"/>
        <v>3.0479594603279921E-2</v>
      </c>
      <c r="D50" s="3">
        <f t="shared" si="1"/>
        <v>0.13785525180039349</v>
      </c>
    </row>
    <row r="51" spans="1:4" x14ac:dyDescent="0.3">
      <c r="A51" s="3">
        <v>4.0213146210000001</v>
      </c>
      <c r="B51" s="3">
        <v>2.12351307E-2</v>
      </c>
      <c r="C51" s="3">
        <f t="shared" si="0"/>
        <v>8.5393141562755973E-2</v>
      </c>
      <c r="D51" s="3">
        <f t="shared" si="1"/>
        <v>0.3433926886994334</v>
      </c>
    </row>
    <row r="52" spans="1:4" x14ac:dyDescent="0.3">
      <c r="A52" s="3">
        <v>3.6211502074999999</v>
      </c>
      <c r="B52" s="3">
        <v>2.9547313200000001E-2</v>
      </c>
      <c r="C52" s="3">
        <f t="shared" si="0"/>
        <v>0.10699525932524749</v>
      </c>
      <c r="D52" s="3">
        <f t="shared" si="1"/>
        <v>0.38744590550713626</v>
      </c>
    </row>
    <row r="53" spans="1:4" x14ac:dyDescent="0.3">
      <c r="A53" s="3">
        <v>3.2915599822999999</v>
      </c>
      <c r="B53" s="3">
        <v>2.7168480700000001E-2</v>
      </c>
      <c r="C53" s="3">
        <f t="shared" si="0"/>
        <v>8.9426683852009886E-2</v>
      </c>
      <c r="D53" s="3">
        <f t="shared" si="1"/>
        <v>0.29435329391706933</v>
      </c>
    </row>
    <row r="54" spans="1:4" x14ac:dyDescent="0.3">
      <c r="A54" s="3">
        <v>3.0174480438</v>
      </c>
      <c r="B54" s="3">
        <v>2.1741300799999998E-2</v>
      </c>
      <c r="C54" s="3">
        <f t="shared" si="0"/>
        <v>6.5603245568627372E-2</v>
      </c>
      <c r="D54" s="3">
        <f t="shared" si="1"/>
        <v>0.19795438500798568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F2-CE62-4DE3-A681-E376E9183753}">
  <dimension ref="A1:K54"/>
  <sheetViews>
    <sheetView workbookViewId="0">
      <selection activeCell="L7" sqref="L7"/>
    </sheetView>
  </sheetViews>
  <sheetFormatPr defaultRowHeight="18.75" x14ac:dyDescent="0.3"/>
  <cols>
    <col min="1" max="1" width="9.25" style="3" bestFit="1" customWidth="1"/>
    <col min="2" max="2" width="15.875" style="3" customWidth="1"/>
    <col min="3" max="3" width="9.25" style="3" bestFit="1" customWidth="1"/>
    <col min="4" max="4" width="14.5" style="3" bestFit="1" customWidth="1"/>
    <col min="5" max="5" width="9" style="1"/>
    <col min="6" max="7" width="9.25" style="1" bestFit="1" customWidth="1"/>
    <col min="8" max="8" width="14.5" style="1" bestFit="1" customWidth="1"/>
    <col min="9" max="16384" width="9" style="1"/>
  </cols>
  <sheetData>
    <row r="1" spans="1:11" x14ac:dyDescent="0.3">
      <c r="A1" s="3" t="s">
        <v>9</v>
      </c>
      <c r="B1" s="3" t="s">
        <v>10</v>
      </c>
      <c r="C1" s="3" t="s">
        <v>11</v>
      </c>
      <c r="D1" s="3" t="s">
        <v>12</v>
      </c>
    </row>
    <row r="2" spans="1:11" x14ac:dyDescent="0.3">
      <c r="A2" s="3">
        <v>340596.72499999998</v>
      </c>
      <c r="B2" s="3">
        <v>0</v>
      </c>
      <c r="C2" s="3">
        <f>+A2*B2</f>
        <v>0</v>
      </c>
      <c r="D2" s="3">
        <f>+C2*A2</f>
        <v>0</v>
      </c>
      <c r="F2" s="3" t="s">
        <v>13</v>
      </c>
      <c r="G2" s="3" t="s">
        <v>14</v>
      </c>
      <c r="H2" s="3" t="s">
        <v>15</v>
      </c>
    </row>
    <row r="3" spans="1:11" x14ac:dyDescent="0.3">
      <c r="A3" s="3">
        <v>90712.3</v>
      </c>
      <c r="B3" s="3">
        <v>3.7118427500000002E-2</v>
      </c>
      <c r="C3" s="3">
        <f t="shared" ref="C3:C54" si="0">+A3*B3</f>
        <v>3367.0979309082504</v>
      </c>
      <c r="D3" s="3">
        <f t="shared" ref="D3:D54" si="1">+C3*A3</f>
        <v>305437197.63792849</v>
      </c>
      <c r="F3" s="3">
        <f>+SUM(B2:B72)</f>
        <v>5.9715975135000008</v>
      </c>
      <c r="G3" s="3">
        <f>+SUM(C2:C72)</f>
        <v>22509.266018373055</v>
      </c>
      <c r="H3" s="3">
        <f>+SUM(D2:D72)</f>
        <v>769980768.37210453</v>
      </c>
      <c r="K3" s="2"/>
    </row>
    <row r="4" spans="1:11" x14ac:dyDescent="0.3">
      <c r="A4" s="3">
        <v>60499.662499999999</v>
      </c>
      <c r="B4" s="3">
        <v>3.3232640500000001E-2</v>
      </c>
      <c r="C4" s="3">
        <f t="shared" si="0"/>
        <v>2010.5635342338312</v>
      </c>
      <c r="D4" s="3">
        <f t="shared" si="1"/>
        <v>121638415.25595398</v>
      </c>
      <c r="F4" s="3"/>
      <c r="G4" s="3" t="s">
        <v>0</v>
      </c>
      <c r="H4" s="3" t="s">
        <v>2</v>
      </c>
      <c r="K4" s="2"/>
    </row>
    <row r="5" spans="1:11" x14ac:dyDescent="0.3">
      <c r="A5" s="3">
        <v>45375.046875</v>
      </c>
      <c r="B5" s="3">
        <v>3.4661106800000001E-2</v>
      </c>
      <c r="C5" s="3">
        <f t="shared" si="0"/>
        <v>1572.7493457893813</v>
      </c>
      <c r="D5" s="3">
        <f t="shared" si="1"/>
        <v>71363575.28781876</v>
      </c>
      <c r="F5" s="3"/>
      <c r="G5" s="3">
        <f>+G3/F3</f>
        <v>3769.3876667820159</v>
      </c>
      <c r="H5" s="3">
        <f>+H3/G3</f>
        <v>34207.280137149399</v>
      </c>
      <c r="K5" s="2"/>
    </row>
    <row r="6" spans="1:11" x14ac:dyDescent="0.3">
      <c r="A6" s="3">
        <v>32987.121874999997</v>
      </c>
      <c r="B6" s="3">
        <v>4.0654517699999997E-2</v>
      </c>
      <c r="C6" s="3">
        <f t="shared" si="0"/>
        <v>1341.0755301392444</v>
      </c>
      <c r="D6" s="3">
        <f t="shared" si="1"/>
        <v>44238221.956283487</v>
      </c>
      <c r="F6" s="3" t="s">
        <v>16</v>
      </c>
      <c r="G6" s="3"/>
      <c r="H6" s="3" t="s">
        <v>1</v>
      </c>
      <c r="K6" s="2"/>
    </row>
    <row r="7" spans="1:11" x14ac:dyDescent="0.3">
      <c r="A7" s="3">
        <v>30217.053124999999</v>
      </c>
      <c r="B7" s="3">
        <v>4.5472867799999997E-2</v>
      </c>
      <c r="C7" s="3">
        <f t="shared" si="0"/>
        <v>1374.0560620587016</v>
      </c>
      <c r="D7" s="3">
        <f t="shared" si="1"/>
        <v>41519925.023956083</v>
      </c>
      <c r="F7" s="7">
        <f>+G5/1000</f>
        <v>3.7693876667820159</v>
      </c>
      <c r="G7" s="5" t="s">
        <v>3</v>
      </c>
      <c r="H7" s="8">
        <f>+H5/G5</f>
        <v>9.0750230968821199</v>
      </c>
      <c r="K7" s="2"/>
    </row>
    <row r="8" spans="1:11" x14ac:dyDescent="0.3">
      <c r="A8" s="3">
        <v>24198.071875000001</v>
      </c>
      <c r="B8" s="3">
        <v>9.8753802500000001E-2</v>
      </c>
      <c r="C8" s="3">
        <f t="shared" si="0"/>
        <v>2389.6516108245551</v>
      </c>
      <c r="D8" s="3">
        <f t="shared" si="1"/>
        <v>57824961.434942111</v>
      </c>
      <c r="K8" s="2"/>
    </row>
    <row r="9" spans="1:11" x14ac:dyDescent="0.3">
      <c r="A9" s="3">
        <v>21345.514062499999</v>
      </c>
      <c r="B9" s="3">
        <v>0.127191782</v>
      </c>
      <c r="C9" s="3">
        <f t="shared" si="0"/>
        <v>2714.9739713154345</v>
      </c>
      <c r="D9" s="3">
        <f t="shared" si="1"/>
        <v>57952515.084035076</v>
      </c>
      <c r="K9" s="2"/>
    </row>
    <row r="10" spans="1:11" x14ac:dyDescent="0.3">
      <c r="A10" s="3">
        <v>17283.657812500001</v>
      </c>
      <c r="B10" s="3">
        <v>6.02293536E-2</v>
      </c>
      <c r="C10" s="3">
        <f t="shared" si="0"/>
        <v>1040.9835378904652</v>
      </c>
      <c r="D10" s="3">
        <f t="shared" si="1"/>
        <v>17992003.257344428</v>
      </c>
      <c r="K10" s="2"/>
    </row>
    <row r="11" spans="1:11" x14ac:dyDescent="0.3">
      <c r="A11" s="3">
        <v>13962.426562500001</v>
      </c>
      <c r="B11" s="3">
        <v>0.1109765992</v>
      </c>
      <c r="C11" s="3">
        <f t="shared" si="0"/>
        <v>1549.5026164859962</v>
      </c>
      <c r="D11" s="3">
        <f t="shared" si="1"/>
        <v>21634816.491087325</v>
      </c>
      <c r="F11" s="5" t="s">
        <v>6</v>
      </c>
      <c r="G11" s="6">
        <f>A2/1000</f>
        <v>340.59672499999999</v>
      </c>
      <c r="H11" s="5" t="s">
        <v>3</v>
      </c>
      <c r="K11" s="2"/>
    </row>
    <row r="12" spans="1:11" x14ac:dyDescent="0.3">
      <c r="A12" s="3">
        <v>11308.64453125</v>
      </c>
      <c r="B12" s="3">
        <v>8.2776650800000004E-2</v>
      </c>
      <c r="C12" s="3">
        <f t="shared" si="0"/>
        <v>936.091719384611</v>
      </c>
      <c r="D12" s="3">
        <f t="shared" si="1"/>
        <v>10585928.503167192</v>
      </c>
      <c r="F12" s="5" t="s">
        <v>7</v>
      </c>
      <c r="G12" s="7">
        <f>+A52</f>
        <v>3.6198665618999999</v>
      </c>
      <c r="H12" s="5" t="s">
        <v>8</v>
      </c>
      <c r="K12" s="2"/>
    </row>
    <row r="13" spans="1:11" x14ac:dyDescent="0.3">
      <c r="A13" s="3">
        <v>9058.7601562500004</v>
      </c>
      <c r="B13" s="3">
        <v>7.8659780299999996E-2</v>
      </c>
      <c r="C13" s="3">
        <f t="shared" si="0"/>
        <v>712.56008368101868</v>
      </c>
      <c r="D13" s="3">
        <f t="shared" si="1"/>
        <v>6454910.8949837778</v>
      </c>
      <c r="F13" s="3" t="s">
        <v>5</v>
      </c>
      <c r="G13" s="4">
        <v>9468.2939282038005</v>
      </c>
      <c r="H13" s="3"/>
      <c r="K13" s="2"/>
    </row>
    <row r="14" spans="1:11" x14ac:dyDescent="0.3">
      <c r="A14" s="3">
        <v>7239.3742187500002</v>
      </c>
      <c r="B14" s="3">
        <v>0.1367601752</v>
      </c>
      <c r="C14" s="3">
        <f t="shared" si="0"/>
        <v>990.05808649461312</v>
      </c>
      <c r="D14" s="3">
        <f t="shared" si="1"/>
        <v>7167400.9864340601</v>
      </c>
      <c r="F14" s="5" t="s">
        <v>4</v>
      </c>
      <c r="G14" s="6">
        <v>349.21591796874998</v>
      </c>
      <c r="H14" s="5" t="s">
        <v>8</v>
      </c>
      <c r="K14" s="2"/>
    </row>
    <row r="15" spans="1:11" x14ac:dyDescent="0.3">
      <c r="A15" s="3">
        <v>6035.4515625000004</v>
      </c>
      <c r="B15" s="3">
        <v>9.0455435200000003E-2</v>
      </c>
      <c r="C15" s="3">
        <f t="shared" si="0"/>
        <v>545.93939771445753</v>
      </c>
      <c r="D15" s="3">
        <f t="shared" si="1"/>
        <v>3294990.7909660316</v>
      </c>
      <c r="K15" s="2"/>
    </row>
    <row r="16" spans="1:11" x14ac:dyDescent="0.3">
      <c r="A16" s="3">
        <v>5070.4191406250002</v>
      </c>
      <c r="B16" s="3">
        <v>2.2871181399999999E-2</v>
      </c>
      <c r="C16" s="3">
        <f t="shared" si="0"/>
        <v>115.96647593926649</v>
      </c>
      <c r="D16" s="3">
        <f t="shared" si="1"/>
        <v>587998.6392732854</v>
      </c>
      <c r="K16" s="2"/>
    </row>
    <row r="17" spans="1:11" x14ac:dyDescent="0.3">
      <c r="A17" s="3">
        <v>3936.3460937499999</v>
      </c>
      <c r="B17" s="3">
        <v>1.1610781800000001E-2</v>
      </c>
      <c r="C17" s="3">
        <f t="shared" si="0"/>
        <v>45.704055583813599</v>
      </c>
      <c r="D17" s="3">
        <f t="shared" si="1"/>
        <v>179906.98066587752</v>
      </c>
      <c r="F17" s="3" t="s">
        <v>17</v>
      </c>
      <c r="G17" s="3"/>
      <c r="H17" s="3" t="s">
        <v>21</v>
      </c>
      <c r="I17" s="3"/>
      <c r="K17" s="2"/>
    </row>
    <row r="18" spans="1:11" x14ac:dyDescent="0.3">
      <c r="A18" s="3">
        <v>3188.0849609375</v>
      </c>
      <c r="B18" s="3">
        <v>4.0097139800000001E-2</v>
      </c>
      <c r="C18" s="3">
        <f t="shared" si="0"/>
        <v>127.83308837298848</v>
      </c>
      <c r="D18" s="3">
        <f t="shared" si="1"/>
        <v>407542.74655211897</v>
      </c>
      <c r="F18" s="4">
        <v>15.4</v>
      </c>
      <c r="G18" s="3" t="s">
        <v>8</v>
      </c>
      <c r="H18" s="3">
        <v>3</v>
      </c>
      <c r="I18" s="3" t="s">
        <v>8</v>
      </c>
      <c r="K18" s="2"/>
    </row>
    <row r="19" spans="1:11" x14ac:dyDescent="0.3">
      <c r="A19" s="3">
        <v>2503.07421875</v>
      </c>
      <c r="B19" s="3">
        <v>0.10277532039999999</v>
      </c>
      <c r="C19" s="3">
        <f t="shared" si="0"/>
        <v>257.25425481701092</v>
      </c>
      <c r="D19" s="3">
        <f t="shared" si="1"/>
        <v>643926.49289620307</v>
      </c>
      <c r="F19" s="3"/>
      <c r="G19" s="3"/>
      <c r="H19" s="4">
        <v>50</v>
      </c>
      <c r="I19" s="3" t="s">
        <v>8</v>
      </c>
      <c r="K19" s="2"/>
    </row>
    <row r="20" spans="1:11" x14ac:dyDescent="0.3">
      <c r="A20" s="3">
        <v>2087.9509765624998</v>
      </c>
      <c r="B20" s="3">
        <v>6.3019141599999995E-2</v>
      </c>
      <c r="C20" s="3">
        <f t="shared" si="0"/>
        <v>131.58087824585044</v>
      </c>
      <c r="D20" s="3">
        <f t="shared" si="1"/>
        <v>274734.42323037481</v>
      </c>
      <c r="F20" s="3" t="s">
        <v>18</v>
      </c>
      <c r="G20" s="3"/>
      <c r="H20" s="3" t="s">
        <v>21</v>
      </c>
      <c r="I20" s="3"/>
      <c r="K20" s="2"/>
    </row>
    <row r="21" spans="1:11" x14ac:dyDescent="0.3">
      <c r="A21" s="3">
        <v>1602.614453125</v>
      </c>
      <c r="B21" s="3">
        <v>7.5771763899999997E-2</v>
      </c>
      <c r="C21" s="3">
        <f t="shared" si="0"/>
        <v>121.4329239649151</v>
      </c>
      <c r="D21" s="3">
        <f t="shared" si="1"/>
        <v>194610.15903140212</v>
      </c>
      <c r="F21" s="3">
        <v>335</v>
      </c>
      <c r="G21" s="3" t="s">
        <v>8</v>
      </c>
      <c r="H21" s="4">
        <v>50</v>
      </c>
      <c r="I21" s="3" t="s">
        <v>8</v>
      </c>
      <c r="K21" s="2"/>
    </row>
    <row r="22" spans="1:11" x14ac:dyDescent="0.3">
      <c r="A22" s="3">
        <v>1333.9351562500001</v>
      </c>
      <c r="B22" s="3">
        <v>7.1098923699999997E-2</v>
      </c>
      <c r="C22" s="3">
        <f t="shared" si="0"/>
        <v>94.841353894966332</v>
      </c>
      <c r="D22" s="3">
        <f t="shared" si="1"/>
        <v>126512.21622684346</v>
      </c>
      <c r="F22" s="3"/>
      <c r="G22" s="3"/>
      <c r="H22" s="4">
        <v>1</v>
      </c>
      <c r="I22" s="3" t="s">
        <v>3</v>
      </c>
      <c r="K22" s="2"/>
    </row>
    <row r="23" spans="1:11" x14ac:dyDescent="0.3">
      <c r="A23" s="3">
        <v>1051.5611328125001</v>
      </c>
      <c r="B23" s="3">
        <v>5.9625882700000001E-2</v>
      </c>
      <c r="C23" s="3">
        <f t="shared" si="0"/>
        <v>62.700260756957249</v>
      </c>
      <c r="D23" s="3">
        <f t="shared" si="1"/>
        <v>65933.157229225108</v>
      </c>
      <c r="F23" s="3" t="s">
        <v>20</v>
      </c>
      <c r="G23" s="3"/>
      <c r="H23" s="3" t="s">
        <v>21</v>
      </c>
      <c r="I23" s="3"/>
      <c r="K23" s="2"/>
    </row>
    <row r="24" spans="1:11" x14ac:dyDescent="0.3">
      <c r="A24" s="3">
        <v>827.3116210938</v>
      </c>
      <c r="B24" s="3">
        <v>8.8502816900000003E-2</v>
      </c>
      <c r="C24" s="3">
        <f t="shared" si="0"/>
        <v>73.219408920906758</v>
      </c>
      <c r="D24" s="3">
        <f t="shared" si="1"/>
        <v>60575.26788988521</v>
      </c>
      <c r="F24" s="4">
        <v>2.4</v>
      </c>
      <c r="G24" s="3" t="s">
        <v>3</v>
      </c>
      <c r="H24" s="3">
        <v>1</v>
      </c>
      <c r="I24" s="3" t="s">
        <v>3</v>
      </c>
      <c r="K24" s="2"/>
    </row>
    <row r="25" spans="1:11" x14ac:dyDescent="0.3">
      <c r="A25" s="3">
        <v>674.87915039059999</v>
      </c>
      <c r="B25" s="3">
        <v>9.2991665000000001E-2</v>
      </c>
      <c r="C25" s="3">
        <f t="shared" si="0"/>
        <v>62.758135868607297</v>
      </c>
      <c r="D25" s="3">
        <f t="shared" si="1"/>
        <v>42354.157415103531</v>
      </c>
      <c r="F25" s="4">
        <v>7</v>
      </c>
      <c r="G25" s="3" t="s">
        <v>3</v>
      </c>
      <c r="H25" s="4">
        <f>+A2/1000</f>
        <v>340.59672499999999</v>
      </c>
      <c r="I25" s="3" t="s">
        <v>3</v>
      </c>
      <c r="K25" s="2"/>
    </row>
    <row r="26" spans="1:11" x14ac:dyDescent="0.3">
      <c r="A26" s="3">
        <v>553.44389648440006</v>
      </c>
      <c r="B26" s="3">
        <v>0.20204873379999999</v>
      </c>
      <c r="C26" s="3">
        <f t="shared" si="0"/>
        <v>111.8226385140113</v>
      </c>
      <c r="D26" s="3">
        <f t="shared" si="1"/>
        <v>61887.556774360957</v>
      </c>
      <c r="F26" s="3">
        <v>13</v>
      </c>
      <c r="G26" s="3" t="s">
        <v>3</v>
      </c>
      <c r="H26" s="3"/>
      <c r="I26" s="3"/>
      <c r="K26" s="2"/>
    </row>
    <row r="27" spans="1:11" x14ac:dyDescent="0.3">
      <c r="A27" s="3">
        <v>432.61362304689999</v>
      </c>
      <c r="B27" s="3">
        <v>0.43959864970000001</v>
      </c>
      <c r="C27" s="3">
        <f t="shared" si="0"/>
        <v>190.17636453324204</v>
      </c>
      <c r="D27" s="3">
        <f t="shared" si="1"/>
        <v>82272.88607861381</v>
      </c>
      <c r="F27" s="3">
        <v>22</v>
      </c>
      <c r="G27" s="3" t="s">
        <v>3</v>
      </c>
      <c r="H27" s="3"/>
      <c r="I27" s="3"/>
      <c r="K27" s="2"/>
    </row>
    <row r="28" spans="1:11" x14ac:dyDescent="0.3">
      <c r="A28" s="3">
        <v>349.2159179688</v>
      </c>
      <c r="B28" s="3">
        <v>0.55714648960000002</v>
      </c>
      <c r="C28" s="3">
        <f t="shared" si="0"/>
        <v>194.56442280875848</v>
      </c>
      <c r="D28" s="3">
        <f t="shared" si="1"/>
        <v>67944.993515230322</v>
      </c>
      <c r="K28" s="2"/>
    </row>
    <row r="29" spans="1:11" x14ac:dyDescent="0.3">
      <c r="A29" s="3">
        <v>284.1088378906</v>
      </c>
      <c r="B29" s="3">
        <v>0.51021677259999998</v>
      </c>
      <c r="C29" s="3">
        <f t="shared" si="0"/>
        <v>144.95709433567851</v>
      </c>
      <c r="D29" s="3">
        <f t="shared" si="1"/>
        <v>41183.591615707694</v>
      </c>
      <c r="K29" s="2"/>
    </row>
    <row r="30" spans="1:11" x14ac:dyDescent="0.3">
      <c r="A30" s="3">
        <v>226.50998535159999</v>
      </c>
      <c r="B30" s="3">
        <v>0.38904419540000001</v>
      </c>
      <c r="C30" s="3">
        <f t="shared" si="0"/>
        <v>88.122395001179015</v>
      </c>
      <c r="D30" s="3">
        <f t="shared" si="1"/>
        <v>19960.602400864966</v>
      </c>
      <c r="K30" s="2"/>
    </row>
    <row r="31" spans="1:11" x14ac:dyDescent="0.3">
      <c r="A31" s="3">
        <v>183.1986816406</v>
      </c>
      <c r="B31" s="3">
        <v>0.2927236855</v>
      </c>
      <c r="C31" s="3">
        <f t="shared" si="0"/>
        <v>53.626593268577615</v>
      </c>
      <c r="D31" s="3">
        <f t="shared" si="1"/>
        <v>9824.3211876800942</v>
      </c>
      <c r="K31" s="2"/>
    </row>
    <row r="32" spans="1:11" x14ac:dyDescent="0.3">
      <c r="A32" s="3">
        <v>151.13885498050001</v>
      </c>
      <c r="B32" s="3">
        <v>0.21489036080000001</v>
      </c>
      <c r="C32" s="3">
        <f t="shared" si="0"/>
        <v>32.478283077658524</v>
      </c>
      <c r="D32" s="3">
        <f t="shared" si="1"/>
        <v>4908.7305160898595</v>
      </c>
      <c r="K32" s="2"/>
    </row>
    <row r="33" spans="1:11" x14ac:dyDescent="0.3">
      <c r="A33" s="3">
        <v>120.8868286133</v>
      </c>
      <c r="B33" s="3">
        <v>0.14310759310000001</v>
      </c>
      <c r="C33" s="3">
        <f t="shared" si="0"/>
        <v>17.299823080341575</v>
      </c>
      <c r="D33" s="3">
        <f t="shared" si="1"/>
        <v>2091.3207477536635</v>
      </c>
      <c r="K33" s="2"/>
    </row>
    <row r="34" spans="1:11" x14ac:dyDescent="0.3">
      <c r="A34" s="3">
        <v>95.391888427699996</v>
      </c>
      <c r="B34" s="3">
        <v>8.3787180500000003E-2</v>
      </c>
      <c r="C34" s="3">
        <f t="shared" si="0"/>
        <v>7.992617373927561</v>
      </c>
      <c r="D34" s="3">
        <f t="shared" si="1"/>
        <v>762.43086477899442</v>
      </c>
      <c r="K34" s="2"/>
    </row>
    <row r="35" spans="1:11" x14ac:dyDescent="0.3">
      <c r="A35" s="3">
        <v>77.101904296900003</v>
      </c>
      <c r="B35" s="3">
        <v>5.6132130299999999E-2</v>
      </c>
      <c r="C35" s="3">
        <f t="shared" si="0"/>
        <v>4.3278941383717209</v>
      </c>
      <c r="D35" s="3">
        <f t="shared" si="1"/>
        <v>333.68887966385091</v>
      </c>
      <c r="K35" s="2"/>
    </row>
    <row r="36" spans="1:11" x14ac:dyDescent="0.3">
      <c r="A36" s="3">
        <v>62.457800292999998</v>
      </c>
      <c r="B36" s="3">
        <v>4.0955770799999999E-2</v>
      </c>
      <c r="C36" s="3">
        <f t="shared" si="0"/>
        <v>2.5580073534722807</v>
      </c>
      <c r="D36" s="3">
        <f t="shared" si="1"/>
        <v>159.76751243119716</v>
      </c>
      <c r="K36" s="2"/>
    </row>
    <row r="37" spans="1:11" x14ac:dyDescent="0.3">
      <c r="A37" s="3">
        <v>50.319927978499997</v>
      </c>
      <c r="B37" s="3">
        <v>3.6414425799999997E-2</v>
      </c>
      <c r="C37" s="3">
        <f t="shared" si="0"/>
        <v>1.8323712836344319</v>
      </c>
      <c r="D37" s="3">
        <f t="shared" si="1"/>
        <v>92.204791022356204</v>
      </c>
      <c r="K37" s="2"/>
    </row>
    <row r="38" spans="1:11" x14ac:dyDescent="0.3">
      <c r="A38" s="3">
        <v>40.322430419900002</v>
      </c>
      <c r="B38" s="3">
        <v>4.08242755E-2</v>
      </c>
      <c r="C38" s="3">
        <f t="shared" si="0"/>
        <v>1.6461340082915783</v>
      </c>
      <c r="D38" s="3">
        <f t="shared" si="1"/>
        <v>66.376124011168258</v>
      </c>
      <c r="K38" s="2"/>
    </row>
    <row r="39" spans="1:11" x14ac:dyDescent="0.3">
      <c r="A39" s="3">
        <v>32.387377929700001</v>
      </c>
      <c r="B39" s="3">
        <v>3.8058739199999997E-2</v>
      </c>
      <c r="C39" s="3">
        <f t="shared" si="0"/>
        <v>1.2326227699982881</v>
      </c>
      <c r="D39" s="3">
        <f t="shared" si="1"/>
        <v>39.921419496688237</v>
      </c>
      <c r="K39" s="2"/>
    </row>
    <row r="40" spans="1:11" x14ac:dyDescent="0.3">
      <c r="A40" s="3">
        <v>26.2965423584</v>
      </c>
      <c r="B40" s="3">
        <v>6.8744815900000006E-2</v>
      </c>
      <c r="C40" s="3">
        <f t="shared" si="0"/>
        <v>1.8077509632347599</v>
      </c>
      <c r="D40" s="3">
        <f t="shared" si="1"/>
        <v>47.537599778141264</v>
      </c>
    </row>
    <row r="41" spans="1:11" x14ac:dyDescent="0.3">
      <c r="A41" s="3">
        <v>21.0836715698</v>
      </c>
      <c r="B41" s="3">
        <v>0.1445157379</v>
      </c>
      <c r="C41" s="3">
        <f t="shared" si="0"/>
        <v>3.0469223545508983</v>
      </c>
      <c r="D41" s="3">
        <f t="shared" si="1"/>
        <v>64.240310222032846</v>
      </c>
    </row>
    <row r="42" spans="1:11" x14ac:dyDescent="0.3">
      <c r="A42" s="3">
        <v>17.094117736800001</v>
      </c>
      <c r="B42" s="3">
        <v>0.2230137438</v>
      </c>
      <c r="C42" s="3">
        <f t="shared" si="0"/>
        <v>3.8122231934417514</v>
      </c>
      <c r="D42" s="3">
        <f t="shared" si="1"/>
        <v>65.166592107652988</v>
      </c>
    </row>
    <row r="43" spans="1:11" x14ac:dyDescent="0.3">
      <c r="A43" s="3">
        <v>13.7254455566</v>
      </c>
      <c r="B43" s="3">
        <v>0.21271151299999999</v>
      </c>
      <c r="C43" s="3">
        <f t="shared" si="0"/>
        <v>2.919560290943513</v>
      </c>
      <c r="D43" s="3">
        <f t="shared" si="1"/>
        <v>40.072265822556446</v>
      </c>
    </row>
    <row r="44" spans="1:11" x14ac:dyDescent="0.3">
      <c r="A44" s="3">
        <v>12.2386665344</v>
      </c>
      <c r="B44" s="3">
        <v>0.17756533620000001</v>
      </c>
      <c r="C44" s="3">
        <f t="shared" si="0"/>
        <v>2.1731629378204249</v>
      </c>
      <c r="D44" s="3">
        <f t="shared" si="1"/>
        <v>26.596616520901222</v>
      </c>
    </row>
    <row r="45" spans="1:11" x14ac:dyDescent="0.3">
      <c r="A45" s="3">
        <v>11.0453735352</v>
      </c>
      <c r="B45" s="3">
        <v>0.17230133710000001</v>
      </c>
      <c r="C45" s="3">
        <f t="shared" si="0"/>
        <v>1.9031326288839139</v>
      </c>
      <c r="D45" s="3">
        <f t="shared" si="1"/>
        <v>21.020810773049984</v>
      </c>
    </row>
    <row r="46" spans="1:11" x14ac:dyDescent="0.3">
      <c r="A46" s="3">
        <v>9.0567436218000008</v>
      </c>
      <c r="B46" s="3">
        <v>0.15141573550000001</v>
      </c>
      <c r="C46" s="3">
        <f t="shared" si="0"/>
        <v>1.371333496729781</v>
      </c>
      <c r="D46" s="3">
        <f t="shared" si="1"/>
        <v>12.419815899868137</v>
      </c>
    </row>
    <row r="47" spans="1:11" x14ac:dyDescent="0.3">
      <c r="A47" s="3">
        <v>7.2373275757000002</v>
      </c>
      <c r="B47" s="3">
        <v>5.6744269999999999E-2</v>
      </c>
      <c r="C47" s="3">
        <f t="shared" si="0"/>
        <v>0.41067687003396625</v>
      </c>
      <c r="D47" s="3">
        <f t="shared" si="1"/>
        <v>2.9722030361989891</v>
      </c>
    </row>
    <row r="48" spans="1:11" x14ac:dyDescent="0.3">
      <c r="A48" s="3">
        <v>6.030304718</v>
      </c>
      <c r="B48" s="3">
        <v>4.16613594E-2</v>
      </c>
      <c r="C48" s="3">
        <f t="shared" si="0"/>
        <v>0.25123069214811367</v>
      </c>
      <c r="D48" s="3">
        <f t="shared" si="1"/>
        <v>1.5149976281671753</v>
      </c>
    </row>
    <row r="49" spans="1:4" x14ac:dyDescent="0.3">
      <c r="A49" s="3">
        <v>5.1691474915000004</v>
      </c>
      <c r="B49" s="3">
        <v>3.045059E-2</v>
      </c>
      <c r="C49" s="3">
        <f t="shared" si="0"/>
        <v>0.157403590913195</v>
      </c>
      <c r="D49" s="3">
        <f t="shared" si="1"/>
        <v>0.81364237712203424</v>
      </c>
    </row>
    <row r="50" spans="1:4" x14ac:dyDescent="0.3">
      <c r="A50" s="3">
        <v>4.5229869843000001</v>
      </c>
      <c r="B50" s="3">
        <v>2.2640964E-2</v>
      </c>
      <c r="C50" s="3">
        <f t="shared" si="0"/>
        <v>0.10240478548400486</v>
      </c>
      <c r="D50" s="3">
        <f t="shared" si="1"/>
        <v>0.4631755118741876</v>
      </c>
    </row>
    <row r="51" spans="1:4" x14ac:dyDescent="0.3">
      <c r="A51" s="3">
        <v>4.0199398040999998</v>
      </c>
      <c r="B51" s="3">
        <v>1.9575351800000002E-2</v>
      </c>
      <c r="C51" s="3">
        <f t="shared" si="0"/>
        <v>7.8691735880080591E-2</v>
      </c>
      <c r="D51" s="3">
        <f t="shared" si="1"/>
        <v>0.31633604131806009</v>
      </c>
    </row>
    <row r="52" spans="1:4" x14ac:dyDescent="0.3">
      <c r="A52" s="3">
        <v>3.6198665618999999</v>
      </c>
      <c r="B52" s="3">
        <v>0</v>
      </c>
      <c r="C52" s="3">
        <f t="shared" si="0"/>
        <v>0</v>
      </c>
      <c r="D52" s="3">
        <f t="shared" si="1"/>
        <v>0</v>
      </c>
    </row>
    <row r="53" spans="1:4" x14ac:dyDescent="0.3">
      <c r="A53" s="3">
        <v>3.2913059235</v>
      </c>
      <c r="B53" s="3">
        <v>0</v>
      </c>
      <c r="C53" s="3">
        <f t="shared" si="0"/>
        <v>0</v>
      </c>
      <c r="D53" s="3">
        <f t="shared" si="1"/>
        <v>0</v>
      </c>
    </row>
    <row r="54" spans="1:4" x14ac:dyDescent="0.3">
      <c r="A54" s="3">
        <v>3.016865921</v>
      </c>
      <c r="B54" s="3">
        <v>0</v>
      </c>
      <c r="C54" s="3">
        <f t="shared" si="0"/>
        <v>0</v>
      </c>
      <c r="D54" s="3">
        <f t="shared" si="1"/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Pine</vt:lpstr>
      <vt:lpstr>Birch</vt:lpstr>
      <vt:lpstr>Oak</vt:lpstr>
    </vt:vector>
  </TitlesOfParts>
  <Company>MWN-PC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Sanchez-Ferrer, Antoni</dc:creator>
  <cp:lastModifiedBy>Zhipeng ZHU</cp:lastModifiedBy>
  <dcterms:created xsi:type="dcterms:W3CDTF">2024-10-23T08:00:20Z</dcterms:created>
  <dcterms:modified xsi:type="dcterms:W3CDTF">2024-10-31T13:25:59Z</dcterms:modified>
</cp:coreProperties>
</file>